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nJackson\Downloads\"/>
    </mc:Choice>
  </mc:AlternateContent>
  <xr:revisionPtr revIDLastSave="0" documentId="13_ncr:1_{34C2A31E-8DA9-4533-9B5B-E4363BDEA529}" xr6:coauthVersionLast="47" xr6:coauthVersionMax="47" xr10:uidLastSave="{00000000-0000-0000-0000-000000000000}"/>
  <bookViews>
    <workbookView xWindow="57480" yWindow="-120" windowWidth="29040" windowHeight="15840" activeTab="5" xr2:uid="{00000000-000D-0000-FFFF-FFFF00000000}"/>
  </bookViews>
  <sheets>
    <sheet name="Instructions page" sheetId="7" r:id="rId1"/>
    <sheet name="Entry 1" sheetId="1" r:id="rId2"/>
    <sheet name="Entry 2" sheetId="3" r:id="rId3"/>
    <sheet name="Entry 3" sheetId="4" r:id="rId4"/>
    <sheet name="Level 1" sheetId="5" r:id="rId5"/>
    <sheet name="Level 2" sheetId="6" r:id="rId6"/>
    <sheet name="Mixed levels - 1 Start Time" sheetId="8" r:id="rId7"/>
    <sheet name="Mixed levels - 2 Start Times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3" l="1"/>
  <c r="D26" i="8" l="1"/>
  <c r="D46" i="9"/>
  <c r="E46" i="9" s="1"/>
  <c r="D44" i="9"/>
  <c r="E44" i="9" s="1"/>
  <c r="D33" i="9"/>
  <c r="E33" i="9" s="1"/>
  <c r="D25" i="9"/>
  <c r="D26" i="9" s="1"/>
  <c r="E26" i="9" s="1"/>
  <c r="D23" i="9"/>
  <c r="D24" i="9" s="1"/>
  <c r="E24" i="9" s="1"/>
  <c r="D21" i="9"/>
  <c r="D22" i="9" s="1"/>
  <c r="E22" i="9" s="1"/>
  <c r="F17" i="9"/>
  <c r="F16" i="9"/>
  <c r="D12" i="9"/>
  <c r="D13" i="9" s="1"/>
  <c r="E13" i="9" s="1"/>
  <c r="D14" i="9" s="1"/>
  <c r="D15" i="9" s="1"/>
  <c r="E15" i="9" s="1"/>
  <c r="D16" i="9" s="1"/>
  <c r="D17" i="9" s="1"/>
  <c r="E17" i="9" s="1"/>
  <c r="D18" i="9" s="1"/>
  <c r="D19" i="9" s="1"/>
  <c r="E19" i="9" s="1"/>
  <c r="D47" i="9" l="1"/>
  <c r="E47" i="9" s="1"/>
  <c r="D45" i="9"/>
  <c r="E45" i="9" s="1"/>
  <c r="D34" i="9"/>
  <c r="E34" i="9" s="1"/>
  <c r="D35" i="9" s="1"/>
  <c r="E12" i="9"/>
  <c r="E14" i="9"/>
  <c r="E16" i="9"/>
  <c r="E18" i="9"/>
  <c r="E21" i="9"/>
  <c r="E23" i="9"/>
  <c r="E25" i="9"/>
  <c r="D30" i="8"/>
  <c r="E30" i="8" s="1"/>
  <c r="D28" i="8"/>
  <c r="E28" i="8" s="1"/>
  <c r="E26" i="8"/>
  <c r="D23" i="8"/>
  <c r="E23" i="8" s="1"/>
  <c r="D10" i="8"/>
  <c r="E10" i="8" s="1"/>
  <c r="E35" i="9" l="1"/>
  <c r="D36" i="9"/>
  <c r="E36" i="9" s="1"/>
  <c r="D37" i="9" s="1"/>
  <c r="D11" i="8"/>
  <c r="E11" i="8" s="1"/>
  <c r="D12" i="8" s="1"/>
  <c r="E12" i="8" s="1"/>
  <c r="C11" i="6"/>
  <c r="E37" i="9" l="1"/>
  <c r="D38" i="9"/>
  <c r="E38" i="9" s="1"/>
  <c r="D39" i="9" s="1"/>
  <c r="D13" i="8"/>
  <c r="E13" i="8" s="1"/>
  <c r="D14" i="8" s="1"/>
  <c r="D24" i="8"/>
  <c r="E24" i="8" s="1"/>
  <c r="F15" i="8"/>
  <c r="F14" i="8"/>
  <c r="E39" i="9" l="1"/>
  <c r="D40" i="9"/>
  <c r="E40" i="9" s="1"/>
  <c r="D42" i="9" s="1"/>
  <c r="E14" i="8"/>
  <c r="D15" i="8"/>
  <c r="C11" i="1"/>
  <c r="D11" i="1" s="1"/>
  <c r="C7" i="6"/>
  <c r="G16" i="6"/>
  <c r="G15" i="6"/>
  <c r="D11" i="6"/>
  <c r="C7" i="5"/>
  <c r="G16" i="5"/>
  <c r="G15" i="5"/>
  <c r="C11" i="5"/>
  <c r="C7" i="4"/>
  <c r="G16" i="4"/>
  <c r="G15" i="4"/>
  <c r="C11" i="4"/>
  <c r="C7" i="3"/>
  <c r="G16" i="3"/>
  <c r="G15" i="3"/>
  <c r="C11" i="3"/>
  <c r="G16" i="1"/>
  <c r="G15" i="1"/>
  <c r="C7" i="1"/>
  <c r="E42" i="9" l="1"/>
  <c r="D43" i="9"/>
  <c r="E43" i="9" s="1"/>
  <c r="E15" i="8"/>
  <c r="D16" i="8" s="1"/>
  <c r="D17" i="8" s="1"/>
  <c r="D11" i="4"/>
  <c r="D12" i="4" s="1"/>
  <c r="C13" i="4" s="1"/>
  <c r="D12" i="6"/>
  <c r="C12" i="6"/>
  <c r="D11" i="5"/>
  <c r="D12" i="5" s="1"/>
  <c r="C13" i="5" s="1"/>
  <c r="C12" i="5"/>
  <c r="C12" i="4"/>
  <c r="D11" i="3"/>
  <c r="D12" i="3" s="1"/>
  <c r="C13" i="3" s="1"/>
  <c r="D13" i="3" s="1"/>
  <c r="D14" i="3" s="1"/>
  <c r="C15" i="3" s="1"/>
  <c r="C16" i="3" s="1"/>
  <c r="C12" i="3"/>
  <c r="D12" i="1"/>
  <c r="C13" i="1" s="1"/>
  <c r="D13" i="1" s="1"/>
  <c r="D14" i="1" s="1"/>
  <c r="C15" i="1" s="1"/>
  <c r="C12" i="1"/>
  <c r="E16" i="8" l="1"/>
  <c r="C13" i="6"/>
  <c r="D13" i="6" s="1"/>
  <c r="D14" i="6" s="1"/>
  <c r="C15" i="6" s="1"/>
  <c r="D13" i="4"/>
  <c r="D14" i="4" s="1"/>
  <c r="C15" i="4" s="1"/>
  <c r="D15" i="4" s="1"/>
  <c r="D16" i="4" s="1"/>
  <c r="C17" i="4" s="1"/>
  <c r="D17" i="4" s="1"/>
  <c r="C14" i="4"/>
  <c r="C14" i="3"/>
  <c r="C14" i="1"/>
  <c r="D13" i="5"/>
  <c r="D14" i="5" s="1"/>
  <c r="C15" i="5" s="1"/>
  <c r="D15" i="5" s="1"/>
  <c r="D16" i="5" s="1"/>
  <c r="C17" i="5" s="1"/>
  <c r="D17" i="5" s="1"/>
  <c r="C14" i="5"/>
  <c r="D15" i="3"/>
  <c r="D16" i="3" s="1"/>
  <c r="C17" i="3" s="1"/>
  <c r="D17" i="3" s="1"/>
  <c r="C16" i="1"/>
  <c r="D15" i="1"/>
  <c r="D16" i="1" s="1"/>
  <c r="C17" i="1" s="1"/>
  <c r="E17" i="8" l="1"/>
  <c r="D19" i="8" s="1"/>
  <c r="D18" i="3"/>
  <c r="C20" i="3" s="1"/>
  <c r="C16" i="6"/>
  <c r="D15" i="6"/>
  <c r="D16" i="6" s="1"/>
  <c r="C14" i="6"/>
  <c r="C16" i="4"/>
  <c r="C16" i="5"/>
  <c r="D18" i="5"/>
  <c r="C18" i="5"/>
  <c r="D18" i="4"/>
  <c r="C18" i="4"/>
  <c r="C18" i="3"/>
  <c r="C18" i="1"/>
  <c r="D17" i="1"/>
  <c r="D18" i="1" s="1"/>
  <c r="E19" i="8" l="1"/>
  <c r="D20" i="8"/>
  <c r="E20" i="8" s="1"/>
  <c r="D21" i="8" s="1"/>
  <c r="C18" i="6"/>
  <c r="D18" i="6" s="1"/>
  <c r="D19" i="6" s="1"/>
  <c r="C20" i="6" s="1"/>
  <c r="C20" i="5"/>
  <c r="D20" i="5" s="1"/>
  <c r="D21" i="5" s="1"/>
  <c r="C20" i="4"/>
  <c r="D20" i="4" s="1"/>
  <c r="D21" i="4" s="1"/>
  <c r="D20" i="3"/>
  <c r="D21" i="3" s="1"/>
  <c r="C21" i="3"/>
  <c r="C19" i="1"/>
  <c r="C20" i="1" s="1"/>
  <c r="E21" i="8" l="1"/>
  <c r="D22" i="8"/>
  <c r="E22" i="8" s="1"/>
  <c r="C19" i="6"/>
  <c r="C22" i="3"/>
  <c r="C23" i="3" s="1"/>
  <c r="C21" i="6"/>
  <c r="D20" i="6"/>
  <c r="D21" i="6" s="1"/>
  <c r="C22" i="6" s="1"/>
  <c r="C23" i="6" s="1"/>
  <c r="C22" i="5"/>
  <c r="D22" i="5" s="1"/>
  <c r="D23" i="5" s="1"/>
  <c r="C24" i="5" s="1"/>
  <c r="D24" i="5" s="1"/>
  <c r="C21" i="5"/>
  <c r="C22" i="4"/>
  <c r="D22" i="4" s="1"/>
  <c r="D23" i="4" s="1"/>
  <c r="C24" i="4" s="1"/>
  <c r="D24" i="4" s="1"/>
  <c r="C21" i="4"/>
  <c r="D19" i="1"/>
  <c r="D20" i="1" s="1"/>
  <c r="C22" i="1" s="1"/>
  <c r="C23" i="1" s="1"/>
  <c r="C23" i="5" l="1"/>
  <c r="D22" i="3"/>
  <c r="D23" i="3" s="1"/>
  <c r="C24" i="3" s="1"/>
  <c r="D22" i="6"/>
  <c r="D23" i="6" s="1"/>
  <c r="C23" i="4"/>
  <c r="D25" i="5"/>
  <c r="C25" i="5"/>
  <c r="D25" i="4"/>
  <c r="C25" i="4"/>
  <c r="D22" i="1"/>
  <c r="D23" i="1" s="1"/>
  <c r="C24" i="1" s="1"/>
  <c r="D24" i="1" s="1"/>
  <c r="D25" i="1" s="1"/>
  <c r="C26" i="1" s="1"/>
  <c r="C27" i="4" l="1"/>
  <c r="D27" i="4" s="1"/>
  <c r="C27" i="5"/>
  <c r="D27" i="5" s="1"/>
  <c r="D28" i="5" s="1"/>
  <c r="C25" i="3"/>
  <c r="C25" i="6"/>
  <c r="D25" i="6" s="1"/>
  <c r="D26" i="6" s="1"/>
  <c r="D26" i="1"/>
  <c r="D27" i="1" s="1"/>
  <c r="C29" i="1" s="1"/>
  <c r="D29" i="1" s="1"/>
  <c r="C31" i="1" s="1"/>
  <c r="C25" i="1"/>
  <c r="C28" i="4" l="1"/>
  <c r="C26" i="6"/>
  <c r="C28" i="5"/>
  <c r="D24" i="3"/>
  <c r="D25" i="3" s="1"/>
  <c r="C27" i="3" s="1"/>
  <c r="D31" i="1"/>
  <c r="C33" i="1" s="1"/>
  <c r="C32" i="1"/>
  <c r="C30" i="1"/>
  <c r="C27" i="1"/>
  <c r="D30" i="1"/>
  <c r="D27" i="3" l="1"/>
  <c r="D28" i="3" s="1"/>
  <c r="C29" i="3" s="1"/>
  <c r="C28" i="3"/>
  <c r="D32" i="1"/>
  <c r="C30" i="3" l="1"/>
  <c r="D29" i="3"/>
  <c r="C34" i="1"/>
  <c r="D33" i="1"/>
  <c r="D30" i="3" l="1"/>
  <c r="D34" i="1"/>
  <c r="D31" i="3" l="1"/>
  <c r="D32" i="3" s="1"/>
  <c r="C32" i="3"/>
  <c r="D28" i="4"/>
  <c r="C29" i="4" l="1"/>
  <c r="D29" i="4" s="1"/>
  <c r="C30" i="4" l="1"/>
  <c r="D30" i="4"/>
  <c r="D27" i="8" l="1"/>
  <c r="E27" i="8" s="1"/>
  <c r="D29" i="8" l="1"/>
  <c r="E29" i="8" s="1"/>
  <c r="D31" i="8" l="1"/>
  <c r="E31" i="8" s="1"/>
</calcChain>
</file>

<file path=xl/sharedStrings.xml><?xml version="1.0" encoding="utf-8"?>
<sst xmlns="http://schemas.openxmlformats.org/spreadsheetml/2006/main" count="107" uniqueCount="25">
  <si>
    <t>Number of pairs</t>
  </si>
  <si>
    <t>Total assessment time (minutes)</t>
  </si>
  <si>
    <t>Start time</t>
  </si>
  <si>
    <t>End time</t>
  </si>
  <si>
    <t>Pair</t>
  </si>
  <si>
    <t>ENTRY 1</t>
  </si>
  <si>
    <t>BREAK</t>
  </si>
  <si>
    <t>LUNCH</t>
  </si>
  <si>
    <t>INSTRUCTIONS: 
SELECT THE NUMBER OF PAIRS AND ENTER THE START TIME</t>
  </si>
  <si>
    <t>Start time (hh:mm)</t>
  </si>
  <si>
    <t>ENTRY 2</t>
  </si>
  <si>
    <t>ENTRY 3</t>
  </si>
  <si>
    <t>LEVEL 1</t>
  </si>
  <si>
    <t>LEVEL 2</t>
  </si>
  <si>
    <t>ESOL SKILLS FOR LIFE TIMETABLE TEMPLATE</t>
  </si>
  <si>
    <t>Level</t>
  </si>
  <si>
    <t>E1</t>
  </si>
  <si>
    <t>INSTRUCTIONS: 
SELECT THE NUMBER OF PAIRS, ENTER THE START TIME AND SELECT THE LEVEL FOR EACH LEARNER</t>
  </si>
  <si>
    <t>Learner name (OPTIONAL)</t>
  </si>
  <si>
    <t>MIXED LEVELS</t>
  </si>
  <si>
    <t>E3</t>
  </si>
  <si>
    <t>L1</t>
  </si>
  <si>
    <t>MORNING SLOT</t>
  </si>
  <si>
    <t>E2</t>
  </si>
  <si>
    <t>AFTERNOON/EVENING SLOT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</si>
</sst>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21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/>
    <xf numFmtId="0" fontId="0" fillId="6" borderId="0" xfId="0" applyFill="1"/>
    <xf numFmtId="0" fontId="0" fillId="4" borderId="0" xfId="0" applyFill="1"/>
    <xf numFmtId="0" fontId="0" fillId="5" borderId="0" xfId="0" applyFill="1"/>
    <xf numFmtId="0" fontId="0" fillId="7" borderId="0" xfId="0" applyFill="1"/>
    <xf numFmtId="0" fontId="0" fillId="3" borderId="0" xfId="0" applyFill="1"/>
    <xf numFmtId="0" fontId="0" fillId="2" borderId="0" xfId="0" applyFill="1"/>
    <xf numFmtId="0" fontId="6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93345</xdr:colOff>
      <xdr:row>10</xdr:row>
      <xdr:rowOff>179068</xdr:rowOff>
    </xdr:from>
    <xdr:to>
      <xdr:col>23</xdr:col>
      <xdr:colOff>45720</xdr:colOff>
      <xdr:row>31</xdr:row>
      <xdr:rowOff>34290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08545" y="2152648"/>
          <a:ext cx="6657975" cy="3695702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400" b="1">
              <a:solidFill>
                <a:schemeClr val="tx1"/>
              </a:solidFill>
            </a:rPr>
            <a:t>GUIDANCE</a:t>
          </a:r>
        </a:p>
        <a:p>
          <a:pPr algn="l"/>
          <a:endParaRPr lang="en-GB" sz="1400" b="1">
            <a:solidFill>
              <a:schemeClr val="tx1"/>
            </a:solidFill>
          </a:endParaRPr>
        </a:p>
        <a:p>
          <a:pPr algn="l"/>
          <a:r>
            <a:rPr lang="en-GB" sz="1400" b="1">
              <a:solidFill>
                <a:schemeClr val="tx1"/>
              </a:solidFill>
            </a:rPr>
            <a:t>-</a:t>
          </a:r>
          <a:r>
            <a:rPr lang="en-GB" sz="1400" b="1" baseline="0">
              <a:solidFill>
                <a:schemeClr val="tx1"/>
              </a:solidFill>
            </a:rPr>
            <a:t> Select the tab below for the level(s) of qualifications (or select mixed levels) you wish to timetable ('</a:t>
          </a:r>
          <a:r>
            <a:rPr lang="en-GB" sz="1400" b="1" i="1" baseline="0">
              <a:solidFill>
                <a:schemeClr val="tx1"/>
              </a:solidFill>
            </a:rPr>
            <a:t>Mixed Levels - 2 start times' </a:t>
          </a:r>
          <a:r>
            <a:rPr lang="en-GB" sz="1400" b="1" baseline="0">
              <a:solidFill>
                <a:schemeClr val="tx1"/>
              </a:solidFill>
            </a:rPr>
            <a:t>allows you to plan assessment days that have a large gap between a morning and an afternoon or evening session).</a:t>
          </a:r>
        </a:p>
        <a:p>
          <a:pPr algn="l"/>
          <a:r>
            <a:rPr lang="en-GB" sz="1400" b="1" baseline="0">
              <a:solidFill>
                <a:schemeClr val="tx1"/>
              </a:solidFill>
            </a:rPr>
            <a:t>- Select the number of pairs from the drop down box and enter the start time (for each level if more than one). </a:t>
          </a:r>
          <a:r>
            <a:rPr lang="en-GB" sz="1400" b="1" u="sng" baseline="0">
              <a:solidFill>
                <a:schemeClr val="tx1"/>
              </a:solidFill>
            </a:rPr>
            <a:t>USE THE FORMAT HH:MM, E.G. 09:00</a:t>
          </a:r>
          <a:endParaRPr lang="en-GB" sz="1400" b="1" baseline="0">
            <a:solidFill>
              <a:schemeClr val="tx1"/>
            </a:solidFill>
          </a:endParaRPr>
        </a:p>
        <a:p>
          <a:pPr algn="l"/>
          <a:r>
            <a:rPr lang="en-GB" sz="1400" b="1" baseline="0">
              <a:solidFill>
                <a:schemeClr val="tx1"/>
              </a:solidFill>
            </a:rPr>
            <a:t>- The timetable will automatically pre-populate the timings for each pair</a:t>
          </a:r>
        </a:p>
        <a:p>
          <a:pPr algn="l"/>
          <a:r>
            <a:rPr lang="en-GB" sz="1400" b="1">
              <a:solidFill>
                <a:schemeClr val="tx1"/>
              </a:solidFill>
            </a:rPr>
            <a:t>- Once completed, please</a:t>
          </a:r>
          <a:r>
            <a:rPr lang="en-GB" sz="1400" b="1" baseline="0">
              <a:solidFill>
                <a:schemeClr val="tx1"/>
              </a:solidFill>
            </a:rPr>
            <a:t> send this spreadsheet to the assessor(s):</a:t>
          </a:r>
        </a:p>
        <a:p>
          <a:pPr algn="l"/>
          <a:r>
            <a:rPr lang="en-GB" sz="1400" b="1" baseline="0">
              <a:solidFill>
                <a:schemeClr val="tx1"/>
              </a:solidFill>
            </a:rPr>
            <a:t>             - Save the file (File -&gt; Save As) </a:t>
          </a:r>
        </a:p>
        <a:p>
          <a:pPr algn="l"/>
          <a:r>
            <a:rPr lang="en-GB" sz="1400" b="1" baseline="0">
              <a:solidFill>
                <a:schemeClr val="tx1"/>
              </a:solidFill>
            </a:rPr>
            <a:t>             - Send securely to your assessor (e.g. via WeTransfer). </a:t>
          </a:r>
        </a:p>
        <a:p>
          <a:pPr algn="l"/>
          <a:endParaRPr lang="en-GB" sz="1400" b="1" baseline="0">
            <a:solidFill>
              <a:schemeClr val="tx1"/>
            </a:solidFill>
          </a:endParaRPr>
        </a:p>
        <a:p>
          <a:pPr algn="l"/>
          <a:r>
            <a:rPr lang="en-GB" sz="1400" b="1" baseline="0">
              <a:solidFill>
                <a:schemeClr val="tx1"/>
              </a:solidFill>
            </a:rPr>
            <a:t>You can find the email address of your assessor in the details section of the booking on MyESB Hub. </a:t>
          </a:r>
          <a:endParaRPr lang="en-GB" sz="14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390524</xdr:colOff>
      <xdr:row>1</xdr:row>
      <xdr:rowOff>95250</xdr:rowOff>
    </xdr:from>
    <xdr:to>
      <xdr:col>4</xdr:col>
      <xdr:colOff>285749</xdr:colOff>
      <xdr:row>9</xdr:row>
      <xdr:rowOff>7461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285750"/>
          <a:ext cx="2333625" cy="1579086"/>
        </a:xfrm>
        <a:prstGeom prst="rect">
          <a:avLst/>
        </a:prstGeom>
      </xdr:spPr>
    </xdr:pic>
    <xdr:clientData/>
  </xdr:twoCellAnchor>
  <xdr:twoCellAnchor>
    <xdr:from>
      <xdr:col>0</xdr:col>
      <xdr:colOff>573405</xdr:colOff>
      <xdr:row>11</xdr:row>
      <xdr:rowOff>3808</xdr:rowOff>
    </xdr:from>
    <xdr:to>
      <xdr:col>11</xdr:col>
      <xdr:colOff>525780</xdr:colOff>
      <xdr:row>31</xdr:row>
      <xdr:rowOff>41910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333402A-DF11-4797-9783-4D466550545F}"/>
            </a:ext>
          </a:extLst>
        </xdr:cNvPr>
        <xdr:cNvSpPr/>
      </xdr:nvSpPr>
      <xdr:spPr>
        <a:xfrm>
          <a:off x="573405" y="2160268"/>
          <a:ext cx="6657975" cy="3695702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400" b="1">
              <a:solidFill>
                <a:schemeClr val="tx1"/>
              </a:solidFill>
            </a:rPr>
            <a:t>PURPOSE</a:t>
          </a:r>
          <a:r>
            <a:rPr lang="en-GB" sz="1400" b="1" baseline="0">
              <a:solidFill>
                <a:schemeClr val="tx1"/>
              </a:solidFill>
            </a:rPr>
            <a:t> OF THE TIMETABLE TEMPLATE</a:t>
          </a:r>
          <a:endParaRPr lang="en-GB" sz="1400" b="1">
            <a:solidFill>
              <a:schemeClr val="tx1"/>
            </a:solidFill>
          </a:endParaRPr>
        </a:p>
        <a:p>
          <a:pPr algn="l"/>
          <a:endParaRPr lang="en-GB" sz="1400" b="1">
            <a:solidFill>
              <a:schemeClr val="tx1"/>
            </a:solidFill>
          </a:endParaRPr>
        </a:p>
        <a:p>
          <a:pPr algn="l"/>
          <a:r>
            <a:rPr lang="en-GB" sz="1400" b="1">
              <a:solidFill>
                <a:schemeClr val="tx1"/>
              </a:solidFill>
            </a:rPr>
            <a:t>The</a:t>
          </a:r>
          <a:r>
            <a:rPr lang="en-GB" sz="1400" b="1" baseline="0">
              <a:solidFill>
                <a:schemeClr val="tx1"/>
              </a:solidFill>
            </a:rPr>
            <a:t> purpose of the timetable template is to provide a guide to help you plan your assessment day. </a:t>
          </a:r>
        </a:p>
        <a:p>
          <a:pPr algn="l"/>
          <a:endParaRPr lang="en-GB" sz="1400" b="1" baseline="0">
            <a:solidFill>
              <a:schemeClr val="tx1"/>
            </a:solidFill>
          </a:endParaRPr>
        </a:p>
        <a:p>
          <a:pPr algn="l"/>
          <a:r>
            <a:rPr lang="en-GB" sz="1400" b="1" baseline="0">
              <a:solidFill>
                <a:schemeClr val="tx1"/>
              </a:solidFill>
            </a:rPr>
            <a:t>The templates factor in transition times between pairs and breaks* to ensure adequate time is planned for learners and assessors throughout the day. </a:t>
          </a:r>
        </a:p>
        <a:p>
          <a:pPr algn="l"/>
          <a:endParaRPr lang="en-GB" sz="1400" b="1" baseline="0">
            <a:solidFill>
              <a:schemeClr val="tx1"/>
            </a:solidFill>
          </a:endParaRPr>
        </a:p>
        <a:p>
          <a:pPr algn="l"/>
          <a:r>
            <a:rPr lang="en-GB" sz="1400" b="1" baseline="0">
              <a:solidFill>
                <a:schemeClr val="tx1"/>
              </a:solidFill>
            </a:rPr>
            <a:t>Learner names are optional and we </a:t>
          </a:r>
          <a:r>
            <a:rPr lang="en-GB" sz="1400" b="1" u="sng" baseline="0">
              <a:solidFill>
                <a:schemeClr val="tx1"/>
              </a:solidFill>
            </a:rPr>
            <a:t>do not </a:t>
          </a:r>
          <a:r>
            <a:rPr lang="en-GB" sz="1400" b="1" baseline="0">
              <a:solidFill>
                <a:schemeClr val="tx1"/>
              </a:solidFill>
            </a:rPr>
            <a:t>require additional learner data including DOBs, gender and ULNs. </a:t>
          </a:r>
        </a:p>
        <a:p>
          <a:pPr algn="l"/>
          <a:endParaRPr lang="en-GB" sz="1400" b="1" baseline="0">
            <a:solidFill>
              <a:schemeClr val="tx1"/>
            </a:solidFill>
          </a:endParaRPr>
        </a:p>
        <a:p>
          <a:pPr algn="l"/>
          <a:r>
            <a:rPr lang="en-GB" sz="1400" b="1" baseline="0">
              <a:solidFill>
                <a:schemeClr val="tx1"/>
              </a:solidFill>
            </a:rPr>
            <a:t>*Breaks are an important aspect of assessment days. They ensure your assessor maintains a focus on the learners' performance that is the same whether it is the first or last assessment of the day. Assessors should not assess for longer than 2-2.5 hours without a scheduled break.</a:t>
          </a:r>
        </a:p>
        <a:p>
          <a:pPr algn="l"/>
          <a:endParaRPr lang="en-GB" sz="1400" b="1" baseline="0">
            <a:solidFill>
              <a:schemeClr val="tx1"/>
            </a:solidFill>
          </a:endParaRPr>
        </a:p>
        <a:p>
          <a:pPr algn="l"/>
          <a:endParaRPr lang="en-GB" sz="14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2</xdr:row>
      <xdr:rowOff>9525</xdr:rowOff>
    </xdr:from>
    <xdr:to>
      <xdr:col>1</xdr:col>
      <xdr:colOff>1962150</xdr:colOff>
      <xdr:row>3</xdr:row>
      <xdr:rowOff>193611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390525"/>
          <a:ext cx="1581150" cy="1069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114300</xdr:rowOff>
    </xdr:from>
    <xdr:to>
      <xdr:col>1</xdr:col>
      <xdr:colOff>1933575</xdr:colOff>
      <xdr:row>3</xdr:row>
      <xdr:rowOff>107886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304800"/>
          <a:ext cx="1581150" cy="10699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</xdr:row>
      <xdr:rowOff>57150</xdr:rowOff>
    </xdr:from>
    <xdr:to>
      <xdr:col>1</xdr:col>
      <xdr:colOff>1885950</xdr:colOff>
      <xdr:row>3</xdr:row>
      <xdr:rowOff>50736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47650"/>
          <a:ext cx="1581150" cy="10699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142875</xdr:rowOff>
    </xdr:from>
    <xdr:to>
      <xdr:col>1</xdr:col>
      <xdr:colOff>1866900</xdr:colOff>
      <xdr:row>3</xdr:row>
      <xdr:rowOff>136461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333375"/>
          <a:ext cx="1581150" cy="10699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47625</xdr:rowOff>
    </xdr:from>
    <xdr:to>
      <xdr:col>1</xdr:col>
      <xdr:colOff>1905000</xdr:colOff>
      <xdr:row>3</xdr:row>
      <xdr:rowOff>41211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238125"/>
          <a:ext cx="1581150" cy="10699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142875</xdr:rowOff>
    </xdr:from>
    <xdr:to>
      <xdr:col>1</xdr:col>
      <xdr:colOff>1266825</xdr:colOff>
      <xdr:row>3</xdr:row>
      <xdr:rowOff>136461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33375"/>
          <a:ext cx="1581150" cy="10699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285750</xdr:rowOff>
    </xdr:from>
    <xdr:to>
      <xdr:col>1</xdr:col>
      <xdr:colOff>1171575</xdr:colOff>
      <xdr:row>3</xdr:row>
      <xdr:rowOff>469836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66750"/>
          <a:ext cx="1581150" cy="1069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G3:L9"/>
  <sheetViews>
    <sheetView view="pageLayout" zoomScale="80" zoomScaleNormal="110" zoomScalePageLayoutView="80" workbookViewId="0">
      <selection activeCell="O33" sqref="O33"/>
    </sheetView>
  </sheetViews>
  <sheetFormatPr defaultRowHeight="14.5" x14ac:dyDescent="0.35"/>
  <sheetData>
    <row r="3" spans="7:12" ht="26.25" customHeight="1" x14ac:dyDescent="0.35">
      <c r="G3" s="11" t="s">
        <v>14</v>
      </c>
      <c r="H3" s="11"/>
      <c r="I3" s="11"/>
      <c r="J3" s="11"/>
      <c r="K3" s="11"/>
      <c r="L3" s="11"/>
    </row>
    <row r="4" spans="7:12" x14ac:dyDescent="0.35">
      <c r="G4" s="11"/>
      <c r="H4" s="11"/>
      <c r="I4" s="11"/>
      <c r="J4" s="11"/>
      <c r="K4" s="11"/>
      <c r="L4" s="11"/>
    </row>
    <row r="5" spans="7:12" x14ac:dyDescent="0.35">
      <c r="G5" s="11"/>
      <c r="H5" s="11"/>
      <c r="I5" s="11"/>
      <c r="J5" s="11"/>
      <c r="K5" s="11"/>
      <c r="L5" s="11"/>
    </row>
    <row r="6" spans="7:12" x14ac:dyDescent="0.35">
      <c r="G6" s="11"/>
      <c r="H6" s="11"/>
      <c r="I6" s="11"/>
      <c r="J6" s="11"/>
      <c r="K6" s="11"/>
      <c r="L6" s="11"/>
    </row>
    <row r="7" spans="7:12" x14ac:dyDescent="0.35">
      <c r="G7" s="11"/>
      <c r="H7" s="11"/>
      <c r="I7" s="11"/>
      <c r="J7" s="11"/>
      <c r="K7" s="11"/>
      <c r="L7" s="11"/>
    </row>
    <row r="8" spans="7:12" x14ac:dyDescent="0.35">
      <c r="G8" s="11"/>
      <c r="H8" s="11"/>
      <c r="I8" s="11"/>
      <c r="J8" s="11"/>
      <c r="K8" s="11"/>
      <c r="L8" s="11"/>
    </row>
    <row r="9" spans="7:12" x14ac:dyDescent="0.35">
      <c r="G9" s="11"/>
      <c r="H9" s="11"/>
      <c r="I9" s="11"/>
      <c r="J9" s="11"/>
      <c r="K9" s="11"/>
      <c r="L9" s="11"/>
    </row>
  </sheetData>
  <mergeCells count="1">
    <mergeCell ref="G3:L9"/>
  </mergeCells>
  <pageMargins left="0.7" right="0.7" top="0.75" bottom="0.75" header="0.3" footer="0.3"/>
  <pageSetup paperSize="9" scale="62" orientation="landscape" r:id="rId1"/>
  <headerFooter>
    <oddFooter>&amp;L&amp;8ESB-FRM-C51 ESOL Skills for Life Timetable
Issued by: Anna Domaszek, Quality Assurance Manager
Authorised by: Ben Jackson, Senior Manager, Educational Delivery&amp;R&amp;8Issued: 7th  April 2022 
Version :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77"/>
  <sheetViews>
    <sheetView view="pageLayout" topLeftCell="A3" zoomScaleNormal="100" workbookViewId="0">
      <selection activeCell="D19" sqref="D19"/>
    </sheetView>
  </sheetViews>
  <sheetFormatPr defaultRowHeight="14.5" x14ac:dyDescent="0.35"/>
  <cols>
    <col min="2" max="2" width="38.81640625" customWidth="1"/>
    <col min="3" max="3" width="12" customWidth="1"/>
    <col min="4" max="4" width="10.453125" customWidth="1"/>
  </cols>
  <sheetData>
    <row r="1" spans="1:10" x14ac:dyDescent="0.35">
      <c r="A1" s="7"/>
      <c r="B1" s="7"/>
      <c r="C1" s="7"/>
      <c r="D1" s="7"/>
      <c r="E1" s="7"/>
      <c r="F1" s="7"/>
    </row>
    <row r="2" spans="1:10" x14ac:dyDescent="0.35">
      <c r="A2" s="7"/>
      <c r="B2" s="7"/>
      <c r="C2" s="13" t="s">
        <v>5</v>
      </c>
      <c r="D2" s="13"/>
      <c r="E2" s="13"/>
      <c r="F2" s="13"/>
    </row>
    <row r="3" spans="1:10" ht="69.75" customHeight="1" x14ac:dyDescent="0.35">
      <c r="A3" s="7"/>
      <c r="B3" s="7"/>
      <c r="C3" s="13"/>
      <c r="D3" s="13"/>
      <c r="E3" s="13"/>
      <c r="F3" s="13"/>
    </row>
    <row r="4" spans="1:10" ht="69.75" customHeight="1" x14ac:dyDescent="0.35">
      <c r="A4" s="7"/>
      <c r="B4" s="14" t="s">
        <v>8</v>
      </c>
      <c r="C4" s="14"/>
      <c r="D4" s="14"/>
      <c r="E4" s="14"/>
      <c r="F4" s="14"/>
    </row>
    <row r="6" spans="1:10" x14ac:dyDescent="0.35">
      <c r="B6" t="s">
        <v>0</v>
      </c>
      <c r="C6">
        <v>3</v>
      </c>
    </row>
    <row r="7" spans="1:10" x14ac:dyDescent="0.35">
      <c r="B7" t="s">
        <v>1</v>
      </c>
      <c r="C7">
        <f>C6*22</f>
        <v>66</v>
      </c>
      <c r="J7" s="1"/>
    </row>
    <row r="8" spans="1:10" x14ac:dyDescent="0.35">
      <c r="B8" t="s">
        <v>9</v>
      </c>
      <c r="C8" s="2">
        <v>0.375</v>
      </c>
      <c r="J8" s="1"/>
    </row>
    <row r="9" spans="1:10" x14ac:dyDescent="0.35">
      <c r="J9" s="1"/>
    </row>
    <row r="10" spans="1:10" x14ac:dyDescent="0.35">
      <c r="A10" s="4" t="s">
        <v>4</v>
      </c>
      <c r="B10" s="4" t="s">
        <v>18</v>
      </c>
      <c r="C10" s="4" t="s">
        <v>2</v>
      </c>
      <c r="D10" s="4" t="s">
        <v>3</v>
      </c>
      <c r="J10" s="1"/>
    </row>
    <row r="11" spans="1:10" x14ac:dyDescent="0.35">
      <c r="A11" s="12">
        <v>1</v>
      </c>
      <c r="C11" s="1">
        <f>IF(C8="","",C8)</f>
        <v>0.375</v>
      </c>
      <c r="D11" s="1">
        <f>IF(C11="","",C11+TIME(0,22,0))</f>
        <v>0.39027777777777778</v>
      </c>
      <c r="J11" s="1"/>
    </row>
    <row r="12" spans="1:10" x14ac:dyDescent="0.35">
      <c r="A12" s="12"/>
      <c r="C12" s="1">
        <f>C11</f>
        <v>0.375</v>
      </c>
      <c r="D12" s="1">
        <f>D11</f>
        <v>0.39027777777777778</v>
      </c>
      <c r="J12" s="1"/>
    </row>
    <row r="13" spans="1:10" x14ac:dyDescent="0.35">
      <c r="A13" s="12">
        <v>2</v>
      </c>
      <c r="C13" s="1">
        <f>IF(C6&lt;2,"",D12+TIME(0,5,0))</f>
        <v>0.39374999999999999</v>
      </c>
      <c r="D13" s="1">
        <f>IF(C13="","",C13+TIME( 0,22,0))</f>
        <v>0.40902777777777777</v>
      </c>
      <c r="G13" s="1"/>
      <c r="J13" s="1"/>
    </row>
    <row r="14" spans="1:10" x14ac:dyDescent="0.35">
      <c r="A14" s="12"/>
      <c r="C14" s="1">
        <f>C13</f>
        <v>0.39374999999999999</v>
      </c>
      <c r="D14" s="1">
        <f>D13</f>
        <v>0.40902777777777777</v>
      </c>
      <c r="J14" s="1"/>
    </row>
    <row r="15" spans="1:10" x14ac:dyDescent="0.35">
      <c r="A15" s="12">
        <v>3</v>
      </c>
      <c r="C15" s="1">
        <f>IF(C6&lt;3,"",D14+TIME(0,5,0))</f>
        <v>0.41249999999999998</v>
      </c>
      <c r="D15" s="1">
        <f>IF(C15="","",C15+TIME( 0,22,0))</f>
        <v>0.42777777777777776</v>
      </c>
      <c r="G15" s="1" t="str">
        <f>IF(G6&lt;3,"",H14+TIME(0,5,0))</f>
        <v/>
      </c>
      <c r="J15" s="1"/>
    </row>
    <row r="16" spans="1:10" x14ac:dyDescent="0.35">
      <c r="A16" s="12"/>
      <c r="C16" s="1">
        <f>C15</f>
        <v>0.41249999999999998</v>
      </c>
      <c r="D16" s="1">
        <f>D15</f>
        <v>0.42777777777777776</v>
      </c>
      <c r="G16" s="1" t="str">
        <f>IF(G5&lt;4,"",H15+TIME(0,5,0))</f>
        <v/>
      </c>
      <c r="J16" s="1"/>
    </row>
    <row r="17" spans="1:10" x14ac:dyDescent="0.35">
      <c r="A17" s="12">
        <v>4</v>
      </c>
      <c r="C17" s="1" t="str">
        <f>IF(C6&lt;4,"",D16+TIME(0,5,0))</f>
        <v/>
      </c>
      <c r="D17" s="1" t="str">
        <f>IF(C17="","",C17+TIME( 0,22,0))</f>
        <v/>
      </c>
      <c r="J17" s="1"/>
    </row>
    <row r="18" spans="1:10" x14ac:dyDescent="0.35">
      <c r="A18" s="12"/>
      <c r="C18" s="1" t="str">
        <f>C17</f>
        <v/>
      </c>
      <c r="D18" s="1" t="str">
        <f>D17</f>
        <v/>
      </c>
      <c r="J18" s="1"/>
    </row>
    <row r="19" spans="1:10" x14ac:dyDescent="0.35">
      <c r="A19" s="12">
        <v>5</v>
      </c>
      <c r="C19" s="1" t="str">
        <f>IF(C6&lt;5,"",D18+TIME(0,5,0))</f>
        <v/>
      </c>
      <c r="D19" s="1" t="str">
        <f>IF(C19="","",C19+TIME( 0,22,0))</f>
        <v/>
      </c>
      <c r="J19" s="1"/>
    </row>
    <row r="20" spans="1:10" x14ac:dyDescent="0.35">
      <c r="A20" s="12"/>
      <c r="C20" s="1" t="str">
        <f>C19</f>
        <v/>
      </c>
      <c r="D20" s="1" t="str">
        <f>D19</f>
        <v/>
      </c>
      <c r="J20" s="1"/>
    </row>
    <row r="21" spans="1:10" x14ac:dyDescent="0.35">
      <c r="A21" s="15" t="s">
        <v>6</v>
      </c>
      <c r="B21" s="15"/>
      <c r="C21" s="15"/>
      <c r="D21" s="15"/>
      <c r="J21" s="1"/>
    </row>
    <row r="22" spans="1:10" x14ac:dyDescent="0.35">
      <c r="A22" s="12">
        <v>6</v>
      </c>
      <c r="C22" s="1" t="str">
        <f>IF(C6&lt;6, "", D20+TIME(0,15,0))</f>
        <v/>
      </c>
      <c r="D22" s="1" t="str">
        <f>IF(C22="","",C22+TIME( 0,22,0))</f>
        <v/>
      </c>
      <c r="J22" s="1"/>
    </row>
    <row r="23" spans="1:10" x14ac:dyDescent="0.35">
      <c r="A23" s="12"/>
      <c r="C23" s="1" t="str">
        <f>C22</f>
        <v/>
      </c>
      <c r="D23" s="1" t="str">
        <f>D22</f>
        <v/>
      </c>
    </row>
    <row r="24" spans="1:10" x14ac:dyDescent="0.35">
      <c r="A24" s="12">
        <v>7</v>
      </c>
      <c r="C24" s="1" t="str">
        <f>IF(C6&lt;7,"",D23+TIME(0,5,0))</f>
        <v/>
      </c>
      <c r="D24" s="1" t="str">
        <f>IF(C24="","",C24+TIME( 0,22,0))</f>
        <v/>
      </c>
      <c r="G24" s="1"/>
    </row>
    <row r="25" spans="1:10" x14ac:dyDescent="0.35">
      <c r="A25" s="12"/>
      <c r="C25" s="1" t="str">
        <f>C24</f>
        <v/>
      </c>
      <c r="D25" s="1" t="str">
        <f>D24</f>
        <v/>
      </c>
    </row>
    <row r="26" spans="1:10" x14ac:dyDescent="0.35">
      <c r="A26" s="12">
        <v>8</v>
      </c>
      <c r="C26" s="1" t="str">
        <f>IF(C6&lt;8,"",D25+TIME(0,5,0))</f>
        <v/>
      </c>
      <c r="D26" s="1" t="str">
        <f>IF(C26="","",C26+TIME( 0,22,0))</f>
        <v/>
      </c>
    </row>
    <row r="27" spans="1:10" x14ac:dyDescent="0.35">
      <c r="A27" s="12"/>
      <c r="C27" s="1" t="str">
        <f>C26</f>
        <v/>
      </c>
      <c r="D27" s="1" t="str">
        <f>D26</f>
        <v/>
      </c>
    </row>
    <row r="28" spans="1:10" x14ac:dyDescent="0.35">
      <c r="A28" s="16" t="s">
        <v>7</v>
      </c>
      <c r="B28" s="16"/>
      <c r="C28" s="16"/>
      <c r="D28" s="16"/>
    </row>
    <row r="29" spans="1:10" x14ac:dyDescent="0.35">
      <c r="A29" s="12">
        <v>9</v>
      </c>
      <c r="C29" s="1" t="str">
        <f>IF(C6&lt;9, "", D27+TIME(0,30,0))</f>
        <v/>
      </c>
      <c r="D29" s="1" t="str">
        <f>IF(C29="","",C29+TIME( 0,22,0))</f>
        <v/>
      </c>
    </row>
    <row r="30" spans="1:10" x14ac:dyDescent="0.35">
      <c r="A30" s="12"/>
      <c r="C30" s="1" t="str">
        <f>C29</f>
        <v/>
      </c>
      <c r="D30" s="1" t="str">
        <f>D29</f>
        <v/>
      </c>
    </row>
    <row r="31" spans="1:10" x14ac:dyDescent="0.35">
      <c r="A31" s="12">
        <v>10</v>
      </c>
      <c r="C31" s="1" t="str">
        <f>IF(C6&lt;10, "", D29+TIME(0,5,0))</f>
        <v/>
      </c>
      <c r="D31" s="1" t="str">
        <f>IF(C31="","",C31+TIME( 0,22,0))</f>
        <v/>
      </c>
    </row>
    <row r="32" spans="1:10" x14ac:dyDescent="0.35">
      <c r="A32" s="12"/>
      <c r="C32" s="1" t="str">
        <f>C31</f>
        <v/>
      </c>
      <c r="D32" s="1" t="str">
        <f>D31</f>
        <v/>
      </c>
    </row>
    <row r="33" spans="1:4" x14ac:dyDescent="0.35">
      <c r="A33" s="12">
        <v>11</v>
      </c>
      <c r="C33" s="1" t="str">
        <f>IF(C6&lt;11, "", D31+TIME(0,30,0))</f>
        <v/>
      </c>
      <c r="D33" s="1" t="str">
        <f>IF(C33="","",C33+TIME( 0,22,0))</f>
        <v/>
      </c>
    </row>
    <row r="34" spans="1:4" x14ac:dyDescent="0.35">
      <c r="A34" s="12"/>
      <c r="C34" s="1" t="str">
        <f>C33</f>
        <v/>
      </c>
      <c r="D34" s="1" t="str">
        <f>D33</f>
        <v/>
      </c>
    </row>
    <row r="35" spans="1:4" x14ac:dyDescent="0.35">
      <c r="C35" s="1"/>
      <c r="D35" s="1"/>
    </row>
    <row r="36" spans="1:4" x14ac:dyDescent="0.35">
      <c r="C36" s="1"/>
      <c r="D36" s="1"/>
    </row>
    <row r="37" spans="1:4" x14ac:dyDescent="0.35">
      <c r="C37" s="1"/>
      <c r="D37" s="1"/>
    </row>
    <row r="38" spans="1:4" x14ac:dyDescent="0.35">
      <c r="C38" s="1"/>
      <c r="D38" s="1"/>
    </row>
    <row r="39" spans="1:4" x14ac:dyDescent="0.35">
      <c r="C39" s="1"/>
      <c r="D39" s="1"/>
    </row>
    <row r="40" spans="1:4" x14ac:dyDescent="0.35">
      <c r="C40" s="1"/>
      <c r="D40" s="1"/>
    </row>
    <row r="41" spans="1:4" x14ac:dyDescent="0.35">
      <c r="C41" s="1"/>
      <c r="D41" s="1"/>
    </row>
    <row r="42" spans="1:4" x14ac:dyDescent="0.35">
      <c r="C42" s="1"/>
      <c r="D42" s="1"/>
    </row>
    <row r="43" spans="1:4" x14ac:dyDescent="0.35">
      <c r="C43" s="1"/>
      <c r="D43" s="1"/>
    </row>
    <row r="44" spans="1:4" x14ac:dyDescent="0.35">
      <c r="C44" s="1"/>
      <c r="D44" s="1"/>
    </row>
    <row r="45" spans="1:4" x14ac:dyDescent="0.35">
      <c r="C45" s="1"/>
      <c r="D45" s="1"/>
    </row>
    <row r="46" spans="1:4" x14ac:dyDescent="0.35">
      <c r="C46" s="1"/>
      <c r="D46" s="1"/>
    </row>
    <row r="47" spans="1:4" x14ac:dyDescent="0.35">
      <c r="C47" s="1"/>
      <c r="D47" s="1"/>
    </row>
    <row r="48" spans="1:4" x14ac:dyDescent="0.35">
      <c r="C48" s="1"/>
      <c r="D48" s="1"/>
    </row>
    <row r="49" spans="3:4" x14ac:dyDescent="0.35">
      <c r="C49" s="1"/>
      <c r="D49" s="1"/>
    </row>
    <row r="50" spans="3:4" x14ac:dyDescent="0.35">
      <c r="C50" s="1"/>
      <c r="D50" s="1"/>
    </row>
    <row r="51" spans="3:4" x14ac:dyDescent="0.35">
      <c r="C51" s="1"/>
      <c r="D51" s="1"/>
    </row>
    <row r="52" spans="3:4" x14ac:dyDescent="0.35">
      <c r="C52" s="1"/>
      <c r="D52" s="1"/>
    </row>
    <row r="53" spans="3:4" x14ac:dyDescent="0.35">
      <c r="C53" s="1"/>
      <c r="D53" s="1"/>
    </row>
    <row r="54" spans="3:4" x14ac:dyDescent="0.35">
      <c r="C54" s="1"/>
      <c r="D54" s="1"/>
    </row>
    <row r="55" spans="3:4" x14ac:dyDescent="0.35">
      <c r="C55" s="1"/>
      <c r="D55" s="1"/>
    </row>
    <row r="56" spans="3:4" x14ac:dyDescent="0.35">
      <c r="C56" s="1"/>
      <c r="D56" s="1"/>
    </row>
    <row r="57" spans="3:4" x14ac:dyDescent="0.35">
      <c r="C57" s="1"/>
      <c r="D57" s="1"/>
    </row>
    <row r="58" spans="3:4" x14ac:dyDescent="0.35">
      <c r="C58" s="1"/>
      <c r="D58" s="1"/>
    </row>
    <row r="59" spans="3:4" x14ac:dyDescent="0.35">
      <c r="C59" s="1"/>
      <c r="D59" s="1"/>
    </row>
    <row r="60" spans="3:4" x14ac:dyDescent="0.35">
      <c r="C60" s="1"/>
      <c r="D60" s="1"/>
    </row>
    <row r="61" spans="3:4" x14ac:dyDescent="0.35">
      <c r="C61" s="1"/>
      <c r="D61" s="1"/>
    </row>
    <row r="62" spans="3:4" x14ac:dyDescent="0.35">
      <c r="C62" s="1"/>
      <c r="D62" s="1"/>
    </row>
    <row r="63" spans="3:4" x14ac:dyDescent="0.35">
      <c r="C63" s="1"/>
      <c r="D63" s="1"/>
    </row>
    <row r="64" spans="3:4" x14ac:dyDescent="0.35">
      <c r="C64" s="1"/>
      <c r="D64" s="1"/>
    </row>
    <row r="65" spans="3:4" x14ac:dyDescent="0.35">
      <c r="C65" s="1"/>
      <c r="D65" s="1"/>
    </row>
    <row r="66" spans="3:4" x14ac:dyDescent="0.35">
      <c r="C66" s="1"/>
      <c r="D66" s="1"/>
    </row>
    <row r="67" spans="3:4" x14ac:dyDescent="0.35">
      <c r="C67" s="1"/>
      <c r="D67" s="1"/>
    </row>
    <row r="68" spans="3:4" x14ac:dyDescent="0.35">
      <c r="C68" s="1"/>
      <c r="D68" s="1"/>
    </row>
    <row r="69" spans="3:4" x14ac:dyDescent="0.35">
      <c r="C69" s="1"/>
      <c r="D69" s="1"/>
    </row>
    <row r="70" spans="3:4" x14ac:dyDescent="0.35">
      <c r="C70" s="1"/>
      <c r="D70" s="1"/>
    </row>
    <row r="71" spans="3:4" x14ac:dyDescent="0.35">
      <c r="C71" s="1"/>
      <c r="D71" s="1"/>
    </row>
    <row r="72" spans="3:4" x14ac:dyDescent="0.35">
      <c r="C72" s="1"/>
      <c r="D72" s="1"/>
    </row>
    <row r="73" spans="3:4" x14ac:dyDescent="0.35">
      <c r="C73" s="1"/>
      <c r="D73" s="1"/>
    </row>
    <row r="74" spans="3:4" x14ac:dyDescent="0.35">
      <c r="C74" s="1"/>
      <c r="D74" s="1"/>
    </row>
    <row r="75" spans="3:4" x14ac:dyDescent="0.35">
      <c r="C75" s="1"/>
      <c r="D75" s="1"/>
    </row>
    <row r="76" spans="3:4" x14ac:dyDescent="0.35">
      <c r="C76" s="1"/>
      <c r="D76" s="1"/>
    </row>
    <row r="77" spans="3:4" x14ac:dyDescent="0.35">
      <c r="C77" s="1"/>
      <c r="D77" s="1"/>
    </row>
  </sheetData>
  <mergeCells count="15">
    <mergeCell ref="A31:A32"/>
    <mergeCell ref="A33:A34"/>
    <mergeCell ref="A19:A20"/>
    <mergeCell ref="A22:A23"/>
    <mergeCell ref="A24:A25"/>
    <mergeCell ref="A21:D21"/>
    <mergeCell ref="A26:A27"/>
    <mergeCell ref="A29:A30"/>
    <mergeCell ref="A28:D28"/>
    <mergeCell ref="A11:A12"/>
    <mergeCell ref="A13:A14"/>
    <mergeCell ref="A15:A16"/>
    <mergeCell ref="A17:A18"/>
    <mergeCell ref="C2:F3"/>
    <mergeCell ref="B4:F4"/>
  </mergeCells>
  <dataValidations count="1">
    <dataValidation type="list" allowBlank="1" showInputMessage="1" showErrorMessage="1" sqref="C6" xr:uid="{00000000-0002-0000-0100-000000000000}">
      <formula1>"Select, 1, 2, 3, 4, 5, 6, 7, 8, 9,10,11"</formula1>
    </dataValidation>
  </dataValidations>
  <pageMargins left="0.7" right="0.7" top="0.75" bottom="0.75" header="0.3" footer="0.3"/>
  <pageSetup scale="94" orientation="portrait" r:id="rId1"/>
  <headerFooter>
    <oddFooter>&amp;L&amp;8ESB-FRM-C51 ESOL Skills for Life Timetable
Issued by: Anna Domaszek, Quality Assurance Manager
Authorised by: Ben Jackson, Senior Manager, Educational Delivery&amp;R&amp;8Issued: 7th  April 2022 
Version : 1</oddFooter>
  </headerFooter>
  <ignoredErrors>
    <ignoredError sqref="D12:D13 C13:C15 D23 D14:D16 C17:D19 D30 C25 A24:D24 A26:D29 A25:B25 D25 A32:B32 A30:C31 D31 A34:B34 A33:B33 D33 D32 D34 C34 C32 C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75"/>
  <sheetViews>
    <sheetView view="pageLayout" topLeftCell="A44" zoomScaleNormal="100" workbookViewId="0">
      <selection activeCell="C31" sqref="C31"/>
    </sheetView>
  </sheetViews>
  <sheetFormatPr defaultRowHeight="14.5" x14ac:dyDescent="0.35"/>
  <cols>
    <col min="2" max="2" width="38.81640625" customWidth="1"/>
    <col min="3" max="3" width="12" customWidth="1"/>
    <col min="4" max="4" width="10.453125" customWidth="1"/>
  </cols>
  <sheetData>
    <row r="1" spans="1:10" x14ac:dyDescent="0.35">
      <c r="A1" s="6"/>
      <c r="B1" s="6"/>
      <c r="C1" s="6"/>
      <c r="D1" s="6"/>
      <c r="E1" s="6"/>
      <c r="F1" s="6"/>
    </row>
    <row r="2" spans="1:10" x14ac:dyDescent="0.35">
      <c r="A2" s="6"/>
      <c r="B2" s="6"/>
      <c r="C2" s="17" t="s">
        <v>10</v>
      </c>
      <c r="D2" s="17"/>
      <c r="E2" s="17"/>
      <c r="F2" s="17"/>
    </row>
    <row r="3" spans="1:10" ht="69.75" customHeight="1" x14ac:dyDescent="0.35">
      <c r="A3" s="6"/>
      <c r="B3" s="6"/>
      <c r="C3" s="17"/>
      <c r="D3" s="17"/>
      <c r="E3" s="17"/>
      <c r="F3" s="17"/>
    </row>
    <row r="4" spans="1:10" ht="69.75" customHeight="1" x14ac:dyDescent="0.35">
      <c r="A4" s="6"/>
      <c r="B4" s="18" t="s">
        <v>8</v>
      </c>
      <c r="C4" s="18"/>
      <c r="D4" s="18"/>
      <c r="E4" s="18"/>
      <c r="F4" s="18"/>
    </row>
    <row r="6" spans="1:10" x14ac:dyDescent="0.35">
      <c r="B6" t="s">
        <v>0</v>
      </c>
      <c r="C6">
        <v>2</v>
      </c>
    </row>
    <row r="7" spans="1:10" hidden="1" x14ac:dyDescent="0.35">
      <c r="B7" t="s">
        <v>1</v>
      </c>
      <c r="C7">
        <f>C6*26</f>
        <v>52</v>
      </c>
      <c r="J7" s="1"/>
    </row>
    <row r="8" spans="1:10" x14ac:dyDescent="0.35">
      <c r="B8" t="s">
        <v>9</v>
      </c>
      <c r="C8" s="2">
        <v>0.375</v>
      </c>
      <c r="J8" s="1"/>
    </row>
    <row r="9" spans="1:10" x14ac:dyDescent="0.35">
      <c r="J9" s="1"/>
    </row>
    <row r="10" spans="1:10" x14ac:dyDescent="0.35">
      <c r="A10" s="4" t="s">
        <v>4</v>
      </c>
      <c r="B10" s="4" t="s">
        <v>18</v>
      </c>
      <c r="C10" s="4" t="s">
        <v>2</v>
      </c>
      <c r="D10" s="4" t="s">
        <v>3</v>
      </c>
      <c r="J10" s="1"/>
    </row>
    <row r="11" spans="1:10" x14ac:dyDescent="0.35">
      <c r="A11" s="12">
        <v>1</v>
      </c>
      <c r="C11" s="1">
        <f>IF(C8="","",C8)</f>
        <v>0.375</v>
      </c>
      <c r="D11" s="1">
        <f>IF(C11="","",C11+TIME(0,26,0))</f>
        <v>0.39305555555555555</v>
      </c>
      <c r="J11" s="1"/>
    </row>
    <row r="12" spans="1:10" x14ac:dyDescent="0.35">
      <c r="A12" s="12"/>
      <c r="C12" s="1">
        <f>C11</f>
        <v>0.375</v>
      </c>
      <c r="D12" s="1">
        <f>D11</f>
        <v>0.39305555555555555</v>
      </c>
      <c r="J12" s="1"/>
    </row>
    <row r="13" spans="1:10" x14ac:dyDescent="0.35">
      <c r="A13" s="12">
        <v>2</v>
      </c>
      <c r="C13" s="1">
        <f>IF(C6&lt;2,"",D12+TIME(0,5,0))</f>
        <v>0.39652777777777776</v>
      </c>
      <c r="D13" s="1">
        <f>IF(C13="","",C13+TIME( 0,26,0))</f>
        <v>0.4145833333333333</v>
      </c>
      <c r="G13" s="1"/>
      <c r="J13" s="1"/>
    </row>
    <row r="14" spans="1:10" x14ac:dyDescent="0.35">
      <c r="A14" s="12"/>
      <c r="C14" s="1">
        <f>C13</f>
        <v>0.39652777777777776</v>
      </c>
      <c r="D14" s="1">
        <f>D13</f>
        <v>0.4145833333333333</v>
      </c>
      <c r="J14" s="1"/>
    </row>
    <row r="15" spans="1:10" x14ac:dyDescent="0.35">
      <c r="A15" s="12">
        <v>3</v>
      </c>
      <c r="C15" s="1" t="str">
        <f>IF(C6&lt;3,"",D14+TIME(0,5,0))</f>
        <v/>
      </c>
      <c r="D15" s="1" t="str">
        <f>IF(C15="","",C15+TIME( 0,26,0))</f>
        <v/>
      </c>
      <c r="G15" s="1" t="str">
        <f>IF(G6&lt;3,"",H14+TIME(0,5,0))</f>
        <v/>
      </c>
      <c r="J15" s="1"/>
    </row>
    <row r="16" spans="1:10" x14ac:dyDescent="0.35">
      <c r="A16" s="12"/>
      <c r="C16" s="1" t="str">
        <f>C15</f>
        <v/>
      </c>
      <c r="D16" s="1" t="str">
        <f>D15</f>
        <v/>
      </c>
      <c r="G16" s="1" t="str">
        <f>IF(G5&lt;4,"",H15+TIME(0,5,0))</f>
        <v/>
      </c>
      <c r="J16" s="1"/>
    </row>
    <row r="17" spans="1:10" x14ac:dyDescent="0.35">
      <c r="A17" s="12">
        <v>4</v>
      </c>
      <c r="C17" s="1" t="str">
        <f>IF(C6&lt;4,"",D16+TIME(0,5,0))</f>
        <v/>
      </c>
      <c r="D17" s="1" t="str">
        <f>IF(C17="","",C17+TIME( 0,26,0))</f>
        <v/>
      </c>
      <c r="J17" s="1"/>
    </row>
    <row r="18" spans="1:10" x14ac:dyDescent="0.35">
      <c r="A18" s="12"/>
      <c r="C18" s="1" t="str">
        <f>C17</f>
        <v/>
      </c>
      <c r="D18" s="1" t="str">
        <f>D17</f>
        <v/>
      </c>
      <c r="J18" s="1"/>
    </row>
    <row r="19" spans="1:10" x14ac:dyDescent="0.35">
      <c r="A19" s="15" t="s">
        <v>6</v>
      </c>
      <c r="B19" s="15"/>
      <c r="C19" s="15"/>
      <c r="D19" s="15"/>
      <c r="J19" s="1"/>
    </row>
    <row r="20" spans="1:10" x14ac:dyDescent="0.35">
      <c r="A20" s="12">
        <v>5</v>
      </c>
      <c r="C20" s="1" t="str">
        <f>IF(C6&lt;5,"",D18+TIME(0,15,0))</f>
        <v/>
      </c>
      <c r="D20" s="1" t="str">
        <f>IF(C20="","",C20+TIME( 0,26,0))</f>
        <v/>
      </c>
      <c r="J20" s="1"/>
    </row>
    <row r="21" spans="1:10" x14ac:dyDescent="0.35">
      <c r="A21" s="12"/>
      <c r="C21" s="1" t="str">
        <f>C20</f>
        <v/>
      </c>
      <c r="D21" s="1" t="str">
        <f>D20</f>
        <v/>
      </c>
      <c r="J21" s="1"/>
    </row>
    <row r="22" spans="1:10" x14ac:dyDescent="0.35">
      <c r="A22" s="12">
        <v>6</v>
      </c>
      <c r="C22" s="1" t="str">
        <f>IF(C6&lt;6, "", D21+TIME(0,5,0))</f>
        <v/>
      </c>
      <c r="D22" s="1" t="str">
        <f>IF(C22="","",C22+TIME( 0,26,0))</f>
        <v/>
      </c>
      <c r="J22" s="1"/>
    </row>
    <row r="23" spans="1:10" x14ac:dyDescent="0.35">
      <c r="A23" s="12"/>
      <c r="C23" s="1" t="str">
        <f>C22</f>
        <v/>
      </c>
      <c r="D23" s="1" t="str">
        <f>D22</f>
        <v/>
      </c>
    </row>
    <row r="24" spans="1:10" x14ac:dyDescent="0.35">
      <c r="A24" s="12">
        <v>7</v>
      </c>
      <c r="C24" s="1" t="str">
        <f>IF(C6&lt;7,"",D23+TIME(0,5,0))</f>
        <v/>
      </c>
      <c r="D24" s="1" t="str">
        <f>IF(C24="","",C24+TIME( 0,26,0))</f>
        <v/>
      </c>
      <c r="G24" s="1"/>
    </row>
    <row r="25" spans="1:10" x14ac:dyDescent="0.35">
      <c r="A25" s="12"/>
      <c r="C25" s="1" t="str">
        <f>C24</f>
        <v/>
      </c>
      <c r="D25" s="1" t="str">
        <f>D24</f>
        <v/>
      </c>
    </row>
    <row r="26" spans="1:10" x14ac:dyDescent="0.35">
      <c r="A26" s="15" t="s">
        <v>7</v>
      </c>
      <c r="B26" s="15"/>
      <c r="C26" s="15"/>
      <c r="D26" s="15"/>
    </row>
    <row r="27" spans="1:10" x14ac:dyDescent="0.35">
      <c r="A27" s="12">
        <v>8</v>
      </c>
      <c r="C27" s="1" t="str">
        <f>IF(C6&lt;8,"",D25+TIME(0,30,0))</f>
        <v/>
      </c>
      <c r="D27" s="1" t="str">
        <f>IF(C27="","",C27+TIME( 0,26,0))</f>
        <v/>
      </c>
    </row>
    <row r="28" spans="1:10" x14ac:dyDescent="0.35">
      <c r="A28" s="12"/>
      <c r="C28" s="1" t="str">
        <f>C27</f>
        <v/>
      </c>
      <c r="D28" s="1" t="str">
        <f>D27</f>
        <v/>
      </c>
    </row>
    <row r="29" spans="1:10" x14ac:dyDescent="0.35">
      <c r="A29" s="12">
        <v>9</v>
      </c>
      <c r="C29" s="1" t="str">
        <f>IF(C6&lt;9, "", D28+TIME(0,5,0))</f>
        <v/>
      </c>
      <c r="D29" s="1" t="str">
        <f>IF(C29="","",C29+TIME( 0,26,0))</f>
        <v/>
      </c>
    </row>
    <row r="30" spans="1:10" x14ac:dyDescent="0.35">
      <c r="A30" s="12"/>
      <c r="C30" s="1" t="str">
        <f>C29</f>
        <v/>
      </c>
      <c r="D30" s="1" t="str">
        <f>D29</f>
        <v/>
      </c>
    </row>
    <row r="31" spans="1:10" x14ac:dyDescent="0.35">
      <c r="A31" s="12">
        <v>10</v>
      </c>
      <c r="C31" s="1" t="str">
        <f>IF(C6&lt;10, "", D29+TIME(0,5,0))</f>
        <v/>
      </c>
      <c r="D31" s="1" t="str">
        <f>IF(C31="","",C31+TIME( 0,26,0))</f>
        <v/>
      </c>
    </row>
    <row r="32" spans="1:10" x14ac:dyDescent="0.35">
      <c r="A32" s="12"/>
      <c r="C32" s="1" t="str">
        <f>C31</f>
        <v/>
      </c>
      <c r="D32" s="1" t="str">
        <f>D31</f>
        <v/>
      </c>
    </row>
    <row r="33" spans="3:4" x14ac:dyDescent="0.35">
      <c r="C33" s="1"/>
      <c r="D33" s="1"/>
    </row>
    <row r="34" spans="3:4" x14ac:dyDescent="0.35">
      <c r="C34" s="1"/>
      <c r="D34" s="1"/>
    </row>
    <row r="35" spans="3:4" x14ac:dyDescent="0.35">
      <c r="C35" s="1"/>
      <c r="D35" s="1"/>
    </row>
    <row r="36" spans="3:4" x14ac:dyDescent="0.35">
      <c r="C36" s="1"/>
      <c r="D36" s="1"/>
    </row>
    <row r="37" spans="3:4" x14ac:dyDescent="0.35">
      <c r="C37" s="1"/>
      <c r="D37" s="1"/>
    </row>
    <row r="38" spans="3:4" x14ac:dyDescent="0.35">
      <c r="C38" s="1"/>
      <c r="D38" s="1"/>
    </row>
    <row r="39" spans="3:4" x14ac:dyDescent="0.35">
      <c r="C39" s="1"/>
      <c r="D39" s="1"/>
    </row>
    <row r="40" spans="3:4" x14ac:dyDescent="0.35">
      <c r="C40" s="1"/>
      <c r="D40" s="1"/>
    </row>
    <row r="41" spans="3:4" x14ac:dyDescent="0.35">
      <c r="C41" s="1"/>
      <c r="D41" s="1"/>
    </row>
    <row r="42" spans="3:4" x14ac:dyDescent="0.35">
      <c r="C42" s="1"/>
      <c r="D42" s="1"/>
    </row>
    <row r="43" spans="3:4" x14ac:dyDescent="0.35">
      <c r="C43" s="1"/>
      <c r="D43" s="1"/>
    </row>
    <row r="44" spans="3:4" x14ac:dyDescent="0.35">
      <c r="C44" s="1"/>
      <c r="D44" s="1"/>
    </row>
    <row r="45" spans="3:4" x14ac:dyDescent="0.35">
      <c r="C45" s="1"/>
      <c r="D45" s="1"/>
    </row>
    <row r="46" spans="3:4" x14ac:dyDescent="0.35">
      <c r="C46" s="1"/>
      <c r="D46" s="1"/>
    </row>
    <row r="47" spans="3:4" x14ac:dyDescent="0.35">
      <c r="C47" s="1"/>
      <c r="D47" s="1"/>
    </row>
    <row r="48" spans="3:4" x14ac:dyDescent="0.35">
      <c r="C48" s="1"/>
      <c r="D48" s="1"/>
    </row>
    <row r="49" spans="3:4" x14ac:dyDescent="0.35">
      <c r="C49" s="1"/>
      <c r="D49" s="1"/>
    </row>
    <row r="50" spans="3:4" x14ac:dyDescent="0.35">
      <c r="C50" s="1"/>
      <c r="D50" s="1"/>
    </row>
    <row r="51" spans="3:4" x14ac:dyDescent="0.35">
      <c r="C51" s="1"/>
      <c r="D51" s="1"/>
    </row>
    <row r="52" spans="3:4" x14ac:dyDescent="0.35">
      <c r="C52" s="1"/>
      <c r="D52" s="1"/>
    </row>
    <row r="53" spans="3:4" x14ac:dyDescent="0.35">
      <c r="C53" s="1"/>
      <c r="D53" s="1"/>
    </row>
    <row r="54" spans="3:4" x14ac:dyDescent="0.35">
      <c r="C54" s="1"/>
      <c r="D54" s="1"/>
    </row>
    <row r="55" spans="3:4" x14ac:dyDescent="0.35">
      <c r="C55" s="1"/>
      <c r="D55" s="1"/>
    </row>
    <row r="56" spans="3:4" x14ac:dyDescent="0.35">
      <c r="C56" s="1"/>
      <c r="D56" s="1"/>
    </row>
    <row r="57" spans="3:4" x14ac:dyDescent="0.35">
      <c r="C57" s="1"/>
      <c r="D57" s="1"/>
    </row>
    <row r="58" spans="3:4" x14ac:dyDescent="0.35">
      <c r="C58" s="1"/>
      <c r="D58" s="1"/>
    </row>
    <row r="59" spans="3:4" x14ac:dyDescent="0.35">
      <c r="C59" s="1"/>
      <c r="D59" s="1"/>
    </row>
    <row r="60" spans="3:4" x14ac:dyDescent="0.35">
      <c r="C60" s="1"/>
      <c r="D60" s="1"/>
    </row>
    <row r="61" spans="3:4" x14ac:dyDescent="0.35">
      <c r="C61" s="1"/>
      <c r="D61" s="1"/>
    </row>
    <row r="62" spans="3:4" x14ac:dyDescent="0.35">
      <c r="C62" s="1"/>
      <c r="D62" s="1"/>
    </row>
    <row r="63" spans="3:4" x14ac:dyDescent="0.35">
      <c r="C63" s="1"/>
      <c r="D63" s="1"/>
    </row>
    <row r="64" spans="3:4" x14ac:dyDescent="0.35">
      <c r="C64" s="1"/>
      <c r="D64" s="1"/>
    </row>
    <row r="65" spans="3:4" x14ac:dyDescent="0.35">
      <c r="C65" s="1"/>
      <c r="D65" s="1"/>
    </row>
    <row r="66" spans="3:4" x14ac:dyDescent="0.35">
      <c r="C66" s="1"/>
      <c r="D66" s="1"/>
    </row>
    <row r="67" spans="3:4" x14ac:dyDescent="0.35">
      <c r="C67" s="1"/>
      <c r="D67" s="1"/>
    </row>
    <row r="68" spans="3:4" x14ac:dyDescent="0.35">
      <c r="C68" s="1"/>
      <c r="D68" s="1"/>
    </row>
    <row r="69" spans="3:4" x14ac:dyDescent="0.35">
      <c r="C69" s="1"/>
      <c r="D69" s="1"/>
    </row>
    <row r="70" spans="3:4" x14ac:dyDescent="0.35">
      <c r="C70" s="1"/>
      <c r="D70" s="1"/>
    </row>
    <row r="71" spans="3:4" x14ac:dyDescent="0.35">
      <c r="C71" s="1"/>
      <c r="D71" s="1"/>
    </row>
    <row r="72" spans="3:4" x14ac:dyDescent="0.35">
      <c r="C72" s="1"/>
      <c r="D72" s="1"/>
    </row>
    <row r="73" spans="3:4" x14ac:dyDescent="0.35">
      <c r="C73" s="1"/>
      <c r="D73" s="1"/>
    </row>
    <row r="74" spans="3:4" x14ac:dyDescent="0.35">
      <c r="C74" s="1"/>
      <c r="D74" s="1"/>
    </row>
    <row r="75" spans="3:4" x14ac:dyDescent="0.35">
      <c r="C75" s="1"/>
      <c r="D75" s="1"/>
    </row>
  </sheetData>
  <mergeCells count="14">
    <mergeCell ref="A29:A30"/>
    <mergeCell ref="A31:A32"/>
    <mergeCell ref="A26:D26"/>
    <mergeCell ref="A20:A21"/>
    <mergeCell ref="A22:A23"/>
    <mergeCell ref="A24:A25"/>
    <mergeCell ref="A27:A28"/>
    <mergeCell ref="A19:D19"/>
    <mergeCell ref="C2:F3"/>
    <mergeCell ref="B4:F4"/>
    <mergeCell ref="A11:A12"/>
    <mergeCell ref="A13:A14"/>
    <mergeCell ref="A15:A16"/>
    <mergeCell ref="A17:A18"/>
  </mergeCells>
  <dataValidations disablePrompts="1" count="1">
    <dataValidation type="list" allowBlank="1" showInputMessage="1" showErrorMessage="1" sqref="C6" xr:uid="{00000000-0002-0000-0200-000000000000}">
      <formula1>"Select, 1, 2, 3, 4, 5, 6, 7, 8, 9,10"</formula1>
    </dataValidation>
  </dataValidations>
  <pageMargins left="0.7" right="0.7" top="0.75" bottom="0.75" header="0.3" footer="0.3"/>
  <pageSetup scale="94" orientation="portrait" r:id="rId1"/>
  <headerFooter>
    <oddFooter>&amp;L&amp;8ESB-FRM-C51 ESOL Skills for Life Timetable
Issued by: Anna Domaszek, Quality Assurance Manager
Authorised by: Ben Jackson, Senior Manager, Educational Delivery&amp;R&amp;8Issued: 7th  April 2022 
Version : 1</oddFooter>
  </headerFooter>
  <ignoredErrors>
    <ignoredError sqref="A21:D21 A28:D28 A22:C22 A23:D23 A13:D16 A30:D30 A17:D18 A20:B20 D20 D22 A24:C24 D24 A29:C29 D29 A25:D25 A27:B27 D27 A32:D32 A31:C31 D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J73"/>
  <sheetViews>
    <sheetView view="pageLayout" topLeftCell="A49" zoomScaleNormal="100" workbookViewId="0">
      <selection activeCell="C10" sqref="C10"/>
    </sheetView>
  </sheetViews>
  <sheetFormatPr defaultRowHeight="14.5" x14ac:dyDescent="0.35"/>
  <cols>
    <col min="2" max="2" width="38.81640625" customWidth="1"/>
    <col min="3" max="3" width="12" customWidth="1"/>
    <col min="4" max="4" width="10.453125" customWidth="1"/>
  </cols>
  <sheetData>
    <row r="1" spans="1:10" x14ac:dyDescent="0.35">
      <c r="A1" s="8"/>
      <c r="B1" s="8"/>
      <c r="C1" s="8"/>
      <c r="D1" s="8"/>
      <c r="E1" s="8"/>
      <c r="F1" s="8"/>
    </row>
    <row r="2" spans="1:10" x14ac:dyDescent="0.35">
      <c r="A2" s="8"/>
      <c r="B2" s="8"/>
      <c r="C2" s="19" t="s">
        <v>11</v>
      </c>
      <c r="D2" s="19"/>
      <c r="E2" s="19"/>
      <c r="F2" s="19"/>
    </row>
    <row r="3" spans="1:10" ht="69.75" customHeight="1" x14ac:dyDescent="0.35">
      <c r="A3" s="8"/>
      <c r="B3" s="8"/>
      <c r="C3" s="19"/>
      <c r="D3" s="19"/>
      <c r="E3" s="19"/>
      <c r="F3" s="19"/>
    </row>
    <row r="4" spans="1:10" ht="69.75" customHeight="1" x14ac:dyDescent="0.35">
      <c r="A4" s="8"/>
      <c r="B4" s="20" t="s">
        <v>8</v>
      </c>
      <c r="C4" s="20"/>
      <c r="D4" s="20"/>
      <c r="E4" s="20"/>
      <c r="F4" s="20"/>
    </row>
    <row r="6" spans="1:10" x14ac:dyDescent="0.35">
      <c r="B6" t="s">
        <v>0</v>
      </c>
      <c r="C6">
        <v>1</v>
      </c>
    </row>
    <row r="7" spans="1:10" hidden="1" x14ac:dyDescent="0.35">
      <c r="B7" t="s">
        <v>1</v>
      </c>
      <c r="C7">
        <f>C6*30</f>
        <v>30</v>
      </c>
      <c r="J7" s="1"/>
    </row>
    <row r="8" spans="1:10" x14ac:dyDescent="0.35">
      <c r="B8" t="s">
        <v>9</v>
      </c>
      <c r="C8" s="2">
        <v>0.375</v>
      </c>
      <c r="J8" s="1"/>
    </row>
    <row r="9" spans="1:10" x14ac:dyDescent="0.35">
      <c r="J9" s="1"/>
    </row>
    <row r="10" spans="1:10" x14ac:dyDescent="0.35">
      <c r="A10" s="4" t="s">
        <v>4</v>
      </c>
      <c r="B10" s="4" t="s">
        <v>18</v>
      </c>
      <c r="C10" s="4" t="s">
        <v>2</v>
      </c>
      <c r="D10" s="4" t="s">
        <v>3</v>
      </c>
      <c r="J10" s="1"/>
    </row>
    <row r="11" spans="1:10" x14ac:dyDescent="0.35">
      <c r="A11" s="12">
        <v>1</v>
      </c>
      <c r="C11" s="1">
        <f>IF(C8="","",C8)</f>
        <v>0.375</v>
      </c>
      <c r="D11" s="1">
        <f>IF(C11="","",C11+TIME(0,30,0))</f>
        <v>0.39583333333333331</v>
      </c>
      <c r="J11" s="1"/>
    </row>
    <row r="12" spans="1:10" x14ac:dyDescent="0.35">
      <c r="A12" s="12"/>
      <c r="C12" s="1">
        <f>C11</f>
        <v>0.375</v>
      </c>
      <c r="D12" s="1">
        <f>D11</f>
        <v>0.39583333333333331</v>
      </c>
      <c r="J12" s="1"/>
    </row>
    <row r="13" spans="1:10" x14ac:dyDescent="0.35">
      <c r="A13" s="12">
        <v>2</v>
      </c>
      <c r="C13" s="1" t="str">
        <f>IF(C6&lt;2,"",D12+TIME(0,5,0))</f>
        <v/>
      </c>
      <c r="D13" s="1" t="str">
        <f>IF(C13="","",C13+TIME( 0,30,0))</f>
        <v/>
      </c>
      <c r="G13" s="1"/>
      <c r="J13" s="1"/>
    </row>
    <row r="14" spans="1:10" x14ac:dyDescent="0.35">
      <c r="A14" s="12"/>
      <c r="C14" s="1" t="str">
        <f>C13</f>
        <v/>
      </c>
      <c r="D14" s="1" t="str">
        <f>D13</f>
        <v/>
      </c>
      <c r="J14" s="1"/>
    </row>
    <row r="15" spans="1:10" x14ac:dyDescent="0.35">
      <c r="A15" s="12">
        <v>3</v>
      </c>
      <c r="C15" s="1" t="str">
        <f>IF(C6&lt;3,"",D14+TIME(0,5,0))</f>
        <v/>
      </c>
      <c r="D15" s="1" t="str">
        <f>IF(C15="","",C15+TIME( 0,30,0))</f>
        <v/>
      </c>
      <c r="G15" s="1" t="str">
        <f>IF(G6&lt;3,"",H14+TIME(0,5,0))</f>
        <v/>
      </c>
      <c r="J15" s="1"/>
    </row>
    <row r="16" spans="1:10" x14ac:dyDescent="0.35">
      <c r="A16" s="12"/>
      <c r="C16" s="1" t="str">
        <f>C15</f>
        <v/>
      </c>
      <c r="D16" s="1" t="str">
        <f>D15</f>
        <v/>
      </c>
      <c r="G16" s="1" t="str">
        <f>IF(G5&lt;4,"",H15+TIME(0,5,0))</f>
        <v/>
      </c>
      <c r="J16" s="1"/>
    </row>
    <row r="17" spans="1:10" x14ac:dyDescent="0.35">
      <c r="A17" s="12">
        <v>4</v>
      </c>
      <c r="C17" s="1" t="str">
        <f>IF(C6&lt;4,"",D16+TIME(0,5,0))</f>
        <v/>
      </c>
      <c r="D17" s="1" t="str">
        <f>IF(C17="","",C17+TIME( 0,30,0))</f>
        <v/>
      </c>
      <c r="J17" s="1"/>
    </row>
    <row r="18" spans="1:10" x14ac:dyDescent="0.35">
      <c r="A18" s="12"/>
      <c r="C18" s="1" t="str">
        <f>C17</f>
        <v/>
      </c>
      <c r="D18" s="1" t="str">
        <f>D17</f>
        <v/>
      </c>
      <c r="J18" s="1"/>
    </row>
    <row r="19" spans="1:10" x14ac:dyDescent="0.35">
      <c r="A19" s="15" t="s">
        <v>6</v>
      </c>
      <c r="B19" s="15"/>
      <c r="C19" s="15"/>
      <c r="D19" s="15"/>
      <c r="J19" s="1"/>
    </row>
    <row r="20" spans="1:10" x14ac:dyDescent="0.35">
      <c r="A20" s="12">
        <v>5</v>
      </c>
      <c r="C20" s="1" t="str">
        <f>IF(C6&lt;5,"",D18+TIME(0,15,0))</f>
        <v/>
      </c>
      <c r="D20" s="1" t="str">
        <f>IF(C20="","",C20+TIME( 0,30,0))</f>
        <v/>
      </c>
      <c r="J20" s="1"/>
    </row>
    <row r="21" spans="1:10" x14ac:dyDescent="0.35">
      <c r="A21" s="12"/>
      <c r="C21" s="1" t="str">
        <f>C20</f>
        <v/>
      </c>
      <c r="D21" s="1" t="str">
        <f>D20</f>
        <v/>
      </c>
      <c r="J21" s="1"/>
    </row>
    <row r="22" spans="1:10" x14ac:dyDescent="0.35">
      <c r="A22" s="12">
        <v>6</v>
      </c>
      <c r="C22" s="1" t="str">
        <f>IF(C6&lt;6, "", D21+TIME(0,5,0))</f>
        <v/>
      </c>
      <c r="D22" s="1" t="str">
        <f>IF(C22="","",C22+TIME( 0,30,0))</f>
        <v/>
      </c>
      <c r="J22" s="1"/>
    </row>
    <row r="23" spans="1:10" x14ac:dyDescent="0.35">
      <c r="A23" s="12"/>
      <c r="C23" s="1" t="str">
        <f>C22</f>
        <v/>
      </c>
      <c r="D23" s="1" t="str">
        <f>D22</f>
        <v/>
      </c>
    </row>
    <row r="24" spans="1:10" x14ac:dyDescent="0.35">
      <c r="A24" s="12">
        <v>7</v>
      </c>
      <c r="C24" s="1" t="str">
        <f>IF(C6&lt;7,"",D23+TIME(0,5,0))</f>
        <v/>
      </c>
      <c r="D24" s="1" t="str">
        <f>IF(C24="","",C24+TIME( 0,30,0))</f>
        <v/>
      </c>
      <c r="G24" s="1"/>
    </row>
    <row r="25" spans="1:10" x14ac:dyDescent="0.35">
      <c r="A25" s="12"/>
      <c r="C25" s="1" t="str">
        <f>C24</f>
        <v/>
      </c>
      <c r="D25" s="1" t="str">
        <f>D24</f>
        <v/>
      </c>
    </row>
    <row r="26" spans="1:10" x14ac:dyDescent="0.35">
      <c r="A26" s="15" t="s">
        <v>7</v>
      </c>
      <c r="B26" s="15"/>
      <c r="C26" s="15"/>
      <c r="D26" s="15"/>
    </row>
    <row r="27" spans="1:10" x14ac:dyDescent="0.35">
      <c r="A27" s="12">
        <v>8</v>
      </c>
      <c r="C27" s="1" t="str">
        <f>IF(C6&lt;8,"",D25+TIME(0,30,0))</f>
        <v/>
      </c>
      <c r="D27" s="1" t="str">
        <f>IF(C27="","",C27+TIME( 0,30,0))</f>
        <v/>
      </c>
    </row>
    <row r="28" spans="1:10" x14ac:dyDescent="0.35">
      <c r="A28" s="12"/>
      <c r="C28" s="1" t="str">
        <f>C27</f>
        <v/>
      </c>
      <c r="D28" s="1" t="str">
        <f>D27</f>
        <v/>
      </c>
    </row>
    <row r="29" spans="1:10" x14ac:dyDescent="0.35">
      <c r="A29" s="12">
        <v>9</v>
      </c>
      <c r="C29" s="1" t="str">
        <f>IF(C6&lt;9, "", D28+TIME(0,5,0))</f>
        <v/>
      </c>
      <c r="D29" s="1" t="str">
        <f>IF(C29="","",C29+TIME( 0,30,0))</f>
        <v/>
      </c>
    </row>
    <row r="30" spans="1:10" x14ac:dyDescent="0.35">
      <c r="A30" s="12"/>
      <c r="C30" s="1" t="str">
        <f>C29</f>
        <v/>
      </c>
      <c r="D30" s="1" t="str">
        <f>D29</f>
        <v/>
      </c>
    </row>
    <row r="31" spans="1:10" x14ac:dyDescent="0.35">
      <c r="C31" s="1"/>
      <c r="D31" s="1"/>
    </row>
    <row r="32" spans="1:10" x14ac:dyDescent="0.35">
      <c r="C32" s="1"/>
      <c r="D32" s="1"/>
    </row>
    <row r="33" spans="3:4" x14ac:dyDescent="0.35">
      <c r="C33" s="1"/>
      <c r="D33" s="1"/>
    </row>
    <row r="34" spans="3:4" x14ac:dyDescent="0.35">
      <c r="C34" s="1"/>
      <c r="D34" s="1"/>
    </row>
    <row r="35" spans="3:4" x14ac:dyDescent="0.35">
      <c r="C35" s="1"/>
      <c r="D35" s="1"/>
    </row>
    <row r="36" spans="3:4" x14ac:dyDescent="0.35">
      <c r="C36" s="1"/>
      <c r="D36" s="1"/>
    </row>
    <row r="37" spans="3:4" x14ac:dyDescent="0.35">
      <c r="C37" s="1"/>
      <c r="D37" s="1"/>
    </row>
    <row r="38" spans="3:4" x14ac:dyDescent="0.35">
      <c r="C38" s="1"/>
      <c r="D38" s="1"/>
    </row>
    <row r="39" spans="3:4" x14ac:dyDescent="0.35">
      <c r="C39" s="1"/>
      <c r="D39" s="1"/>
    </row>
    <row r="40" spans="3:4" x14ac:dyDescent="0.35">
      <c r="C40" s="1"/>
      <c r="D40" s="1"/>
    </row>
    <row r="41" spans="3:4" x14ac:dyDescent="0.35">
      <c r="C41" s="1"/>
      <c r="D41" s="1"/>
    </row>
    <row r="42" spans="3:4" x14ac:dyDescent="0.35">
      <c r="C42" s="1"/>
      <c r="D42" s="1"/>
    </row>
    <row r="43" spans="3:4" x14ac:dyDescent="0.35">
      <c r="C43" s="1"/>
      <c r="D43" s="1"/>
    </row>
    <row r="44" spans="3:4" x14ac:dyDescent="0.35">
      <c r="C44" s="1"/>
      <c r="D44" s="1"/>
    </row>
    <row r="45" spans="3:4" x14ac:dyDescent="0.35">
      <c r="C45" s="1"/>
      <c r="D45" s="1"/>
    </row>
    <row r="46" spans="3:4" x14ac:dyDescent="0.35">
      <c r="C46" s="1"/>
      <c r="D46" s="1"/>
    </row>
    <row r="47" spans="3:4" x14ac:dyDescent="0.35">
      <c r="C47" s="1"/>
      <c r="D47" s="1"/>
    </row>
    <row r="48" spans="3:4" x14ac:dyDescent="0.35">
      <c r="C48" s="1"/>
      <c r="D48" s="1"/>
    </row>
    <row r="49" spans="3:4" x14ac:dyDescent="0.35">
      <c r="C49" s="1"/>
      <c r="D49" s="1"/>
    </row>
    <row r="50" spans="3:4" x14ac:dyDescent="0.35">
      <c r="C50" s="1"/>
      <c r="D50" s="1"/>
    </row>
    <row r="51" spans="3:4" x14ac:dyDescent="0.35">
      <c r="C51" s="1"/>
      <c r="D51" s="1"/>
    </row>
    <row r="52" spans="3:4" x14ac:dyDescent="0.35">
      <c r="C52" s="1"/>
      <c r="D52" s="1"/>
    </row>
    <row r="53" spans="3:4" x14ac:dyDescent="0.35">
      <c r="C53" s="1"/>
      <c r="D53" s="1"/>
    </row>
    <row r="54" spans="3:4" x14ac:dyDescent="0.35">
      <c r="C54" s="1"/>
      <c r="D54" s="1"/>
    </row>
    <row r="55" spans="3:4" x14ac:dyDescent="0.35">
      <c r="C55" s="1"/>
      <c r="D55" s="1"/>
    </row>
    <row r="56" spans="3:4" x14ac:dyDescent="0.35">
      <c r="C56" s="1"/>
      <c r="D56" s="1"/>
    </row>
    <row r="57" spans="3:4" x14ac:dyDescent="0.35">
      <c r="C57" s="1"/>
      <c r="D57" s="1"/>
    </row>
    <row r="58" spans="3:4" x14ac:dyDescent="0.35">
      <c r="C58" s="1"/>
      <c r="D58" s="1"/>
    </row>
    <row r="59" spans="3:4" x14ac:dyDescent="0.35">
      <c r="C59" s="1"/>
      <c r="D59" s="1"/>
    </row>
    <row r="60" spans="3:4" x14ac:dyDescent="0.35">
      <c r="C60" s="1"/>
      <c r="D60" s="1"/>
    </row>
    <row r="61" spans="3:4" x14ac:dyDescent="0.35">
      <c r="C61" s="1"/>
      <c r="D61" s="1"/>
    </row>
    <row r="62" spans="3:4" x14ac:dyDescent="0.35">
      <c r="C62" s="1"/>
      <c r="D62" s="1"/>
    </row>
    <row r="63" spans="3:4" x14ac:dyDescent="0.35">
      <c r="C63" s="1"/>
      <c r="D63" s="1"/>
    </row>
    <row r="64" spans="3:4" x14ac:dyDescent="0.35">
      <c r="C64" s="1"/>
      <c r="D64" s="1"/>
    </row>
    <row r="65" spans="3:4" x14ac:dyDescent="0.35">
      <c r="C65" s="1"/>
      <c r="D65" s="1"/>
    </row>
    <row r="66" spans="3:4" x14ac:dyDescent="0.35">
      <c r="C66" s="1"/>
      <c r="D66" s="1"/>
    </row>
    <row r="67" spans="3:4" x14ac:dyDescent="0.35">
      <c r="C67" s="1"/>
      <c r="D67" s="1"/>
    </row>
    <row r="68" spans="3:4" x14ac:dyDescent="0.35">
      <c r="C68" s="1"/>
      <c r="D68" s="1"/>
    </row>
    <row r="69" spans="3:4" x14ac:dyDescent="0.35">
      <c r="C69" s="1"/>
      <c r="D69" s="1"/>
    </row>
    <row r="70" spans="3:4" x14ac:dyDescent="0.35">
      <c r="C70" s="1"/>
      <c r="D70" s="1"/>
    </row>
    <row r="71" spans="3:4" x14ac:dyDescent="0.35">
      <c r="C71" s="1"/>
      <c r="D71" s="1"/>
    </row>
    <row r="72" spans="3:4" x14ac:dyDescent="0.35">
      <c r="C72" s="1"/>
      <c r="D72" s="1"/>
    </row>
    <row r="73" spans="3:4" x14ac:dyDescent="0.35">
      <c r="C73" s="1"/>
      <c r="D73" s="1"/>
    </row>
  </sheetData>
  <mergeCells count="13">
    <mergeCell ref="A27:A28"/>
    <mergeCell ref="A29:A30"/>
    <mergeCell ref="A17:A18"/>
    <mergeCell ref="A19:D19"/>
    <mergeCell ref="A26:D26"/>
    <mergeCell ref="A20:A21"/>
    <mergeCell ref="A22:A23"/>
    <mergeCell ref="A24:A25"/>
    <mergeCell ref="C2:F3"/>
    <mergeCell ref="B4:F4"/>
    <mergeCell ref="A11:A12"/>
    <mergeCell ref="A13:A14"/>
    <mergeCell ref="A15:A16"/>
  </mergeCells>
  <dataValidations disablePrompts="1" count="1">
    <dataValidation type="list" allowBlank="1" showInputMessage="1" showErrorMessage="1" sqref="C6" xr:uid="{00000000-0002-0000-0300-000000000000}">
      <formula1>"Select, 1, 2, 3, 4, 5, 6, 7, 8, 9"</formula1>
    </dataValidation>
  </dataValidations>
  <pageMargins left="0.7" right="0.7" top="0.75" bottom="0.75" header="0.3" footer="0.3"/>
  <pageSetup paperSize="9" scale="91" orientation="portrait" r:id="rId1"/>
  <headerFooter>
    <oddFooter>&amp;L&amp;8ESB-FRM-C51 ESOL Skills for Life Timetable
Issued by: Anna Domaszek, Quality Assurance Manager
Authorised by: Ben Jackson, Senior Manager, Educational Delivery&amp;R&amp;8Issued: 7th  April 2022 
Version : 1</oddFooter>
  </headerFooter>
  <ignoredErrors>
    <ignoredError sqref="A21:D21 A13:D18 A28:D28 A20:B20 D20 A22:B22 D22 A23:D25 A30:D30 A27:B27 D27 A29:B29 D29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J71"/>
  <sheetViews>
    <sheetView view="pageLayout" topLeftCell="A6" zoomScaleNormal="100" workbookViewId="0">
      <selection activeCell="B37" sqref="B37"/>
    </sheetView>
  </sheetViews>
  <sheetFormatPr defaultRowHeight="14.5" x14ac:dyDescent="0.35"/>
  <cols>
    <col min="2" max="2" width="38.81640625" customWidth="1"/>
    <col min="3" max="3" width="12" customWidth="1"/>
    <col min="4" max="4" width="10.453125" customWidth="1"/>
  </cols>
  <sheetData>
    <row r="1" spans="1:10" x14ac:dyDescent="0.35">
      <c r="A1" s="9"/>
      <c r="B1" s="9"/>
      <c r="C1" s="9"/>
      <c r="D1" s="9"/>
      <c r="E1" s="9"/>
      <c r="F1" s="9"/>
    </row>
    <row r="2" spans="1:10" x14ac:dyDescent="0.35">
      <c r="A2" s="9"/>
      <c r="B2" s="9"/>
      <c r="C2" s="21" t="s">
        <v>12</v>
      </c>
      <c r="D2" s="21"/>
      <c r="E2" s="21"/>
      <c r="F2" s="21"/>
    </row>
    <row r="3" spans="1:10" ht="69.75" customHeight="1" x14ac:dyDescent="0.35">
      <c r="A3" s="9"/>
      <c r="B3" s="9"/>
      <c r="C3" s="21"/>
      <c r="D3" s="21"/>
      <c r="E3" s="21"/>
      <c r="F3" s="21"/>
    </row>
    <row r="4" spans="1:10" ht="69.75" customHeight="1" x14ac:dyDescent="0.35">
      <c r="A4" s="9"/>
      <c r="B4" s="22" t="s">
        <v>8</v>
      </c>
      <c r="C4" s="22"/>
      <c r="D4" s="22"/>
      <c r="E4" s="22"/>
      <c r="F4" s="22"/>
    </row>
    <row r="6" spans="1:10" x14ac:dyDescent="0.35">
      <c r="B6" t="s">
        <v>0</v>
      </c>
      <c r="C6">
        <v>1</v>
      </c>
    </row>
    <row r="7" spans="1:10" hidden="1" x14ac:dyDescent="0.35">
      <c r="B7" t="s">
        <v>1</v>
      </c>
      <c r="C7">
        <f>C6*32</f>
        <v>32</v>
      </c>
      <c r="J7" s="1"/>
    </row>
    <row r="8" spans="1:10" x14ac:dyDescent="0.35">
      <c r="B8" t="s">
        <v>9</v>
      </c>
      <c r="C8" s="2">
        <v>0.375</v>
      </c>
      <c r="J8" s="1"/>
    </row>
    <row r="9" spans="1:10" x14ac:dyDescent="0.35">
      <c r="J9" s="1"/>
    </row>
    <row r="10" spans="1:10" x14ac:dyDescent="0.35">
      <c r="A10" s="4" t="s">
        <v>4</v>
      </c>
      <c r="B10" s="4" t="s">
        <v>18</v>
      </c>
      <c r="C10" s="4" t="s">
        <v>2</v>
      </c>
      <c r="D10" s="4" t="s">
        <v>3</v>
      </c>
      <c r="J10" s="1"/>
    </row>
    <row r="11" spans="1:10" x14ac:dyDescent="0.35">
      <c r="A11" s="12">
        <v>1</v>
      </c>
      <c r="C11" s="1">
        <f>IF(C8="","",C8)</f>
        <v>0.375</v>
      </c>
      <c r="D11" s="1">
        <f>IF(C11="","",C11+TIME(0,32,0))</f>
        <v>0.3972222222222222</v>
      </c>
      <c r="J11" s="1"/>
    </row>
    <row r="12" spans="1:10" x14ac:dyDescent="0.35">
      <c r="A12" s="12"/>
      <c r="C12" s="1">
        <f>C11</f>
        <v>0.375</v>
      </c>
      <c r="D12" s="1">
        <f>D11</f>
        <v>0.3972222222222222</v>
      </c>
      <c r="J12" s="1"/>
    </row>
    <row r="13" spans="1:10" x14ac:dyDescent="0.35">
      <c r="A13" s="12">
        <v>2</v>
      </c>
      <c r="C13" s="1" t="str">
        <f>IF(C6&lt;2,"",D12+TIME(0,5,0))</f>
        <v/>
      </c>
      <c r="D13" s="1" t="str">
        <f>IF(C13="","",C13+TIME( 0,32,0))</f>
        <v/>
      </c>
      <c r="G13" s="1"/>
      <c r="J13" s="1"/>
    </row>
    <row r="14" spans="1:10" x14ac:dyDescent="0.35">
      <c r="A14" s="12"/>
      <c r="C14" s="1" t="str">
        <f>C13</f>
        <v/>
      </c>
      <c r="D14" s="1" t="str">
        <f>D13</f>
        <v/>
      </c>
      <c r="J14" s="1"/>
    </row>
    <row r="15" spans="1:10" x14ac:dyDescent="0.35">
      <c r="A15" s="12">
        <v>3</v>
      </c>
      <c r="C15" s="1" t="str">
        <f>IF(C6&lt;3,"",D14+TIME(0,5,0))</f>
        <v/>
      </c>
      <c r="D15" s="1" t="str">
        <f>IF(C15="","",C15+TIME( 0,32,0))</f>
        <v/>
      </c>
      <c r="G15" s="1" t="str">
        <f>IF(G6&lt;3,"",H14+TIME(0,5,0))</f>
        <v/>
      </c>
      <c r="J15" s="1"/>
    </row>
    <row r="16" spans="1:10" x14ac:dyDescent="0.35">
      <c r="A16" s="12"/>
      <c r="C16" s="1" t="str">
        <f>C15</f>
        <v/>
      </c>
      <c r="D16" s="1" t="str">
        <f>D15</f>
        <v/>
      </c>
      <c r="G16" s="1" t="str">
        <f>IF(G5&lt;4,"",H15+TIME(0,5,0))</f>
        <v/>
      </c>
      <c r="J16" s="1"/>
    </row>
    <row r="17" spans="1:10" x14ac:dyDescent="0.35">
      <c r="A17" s="12">
        <v>4</v>
      </c>
      <c r="C17" s="1" t="str">
        <f>IF(C6&lt;4,"",D16+TIME(0,5,0))</f>
        <v/>
      </c>
      <c r="D17" s="1" t="str">
        <f>IF(C17="","",C17+TIME( 0,32,0))</f>
        <v/>
      </c>
      <c r="J17" s="1"/>
    </row>
    <row r="18" spans="1:10" x14ac:dyDescent="0.35">
      <c r="A18" s="12"/>
      <c r="C18" s="1" t="str">
        <f>C17</f>
        <v/>
      </c>
      <c r="D18" s="1" t="str">
        <f>D17</f>
        <v/>
      </c>
      <c r="J18" s="1"/>
    </row>
    <row r="19" spans="1:10" x14ac:dyDescent="0.35">
      <c r="A19" s="15" t="s">
        <v>6</v>
      </c>
      <c r="B19" s="15"/>
      <c r="C19" s="15"/>
      <c r="D19" s="15"/>
      <c r="J19" s="1"/>
    </row>
    <row r="20" spans="1:10" x14ac:dyDescent="0.35">
      <c r="A20" s="12">
        <v>5</v>
      </c>
      <c r="C20" s="1" t="str">
        <f>IF(C6&lt;5,"",D18+TIME(0,15,0))</f>
        <v/>
      </c>
      <c r="D20" s="1" t="str">
        <f>IF(C20="","",C20+TIME( 0,32,0))</f>
        <v/>
      </c>
      <c r="J20" s="1"/>
    </row>
    <row r="21" spans="1:10" x14ac:dyDescent="0.35">
      <c r="A21" s="12"/>
      <c r="C21" s="1" t="str">
        <f>C20</f>
        <v/>
      </c>
      <c r="D21" s="1" t="str">
        <f>D20</f>
        <v/>
      </c>
      <c r="J21" s="1"/>
    </row>
    <row r="22" spans="1:10" x14ac:dyDescent="0.35">
      <c r="A22" s="12">
        <v>6</v>
      </c>
      <c r="C22" s="1" t="str">
        <f>IF(C6&lt;6, "", D21+TIME(0,5,0))</f>
        <v/>
      </c>
      <c r="D22" s="1" t="str">
        <f>IF(C22="","",C22+TIME( 0,32,0))</f>
        <v/>
      </c>
      <c r="J22" s="1"/>
    </row>
    <row r="23" spans="1:10" x14ac:dyDescent="0.35">
      <c r="A23" s="12"/>
      <c r="C23" s="1" t="str">
        <f>C22</f>
        <v/>
      </c>
      <c r="D23" s="1" t="str">
        <f>D22</f>
        <v/>
      </c>
    </row>
    <row r="24" spans="1:10" x14ac:dyDescent="0.35">
      <c r="A24" s="12">
        <v>7</v>
      </c>
      <c r="C24" s="1" t="str">
        <f>IF(C6&lt;7,"",D23+TIME(0,5,0))</f>
        <v/>
      </c>
      <c r="D24" s="1" t="str">
        <f>IF(C24="","",C24+TIME( 0,32,0))</f>
        <v/>
      </c>
      <c r="G24" s="1"/>
    </row>
    <row r="25" spans="1:10" x14ac:dyDescent="0.35">
      <c r="A25" s="12"/>
      <c r="C25" s="1" t="str">
        <f>C24</f>
        <v/>
      </c>
      <c r="D25" s="1" t="str">
        <f>D24</f>
        <v/>
      </c>
    </row>
    <row r="26" spans="1:10" x14ac:dyDescent="0.35">
      <c r="A26" s="16" t="s">
        <v>7</v>
      </c>
      <c r="B26" s="16"/>
      <c r="C26" s="16"/>
      <c r="D26" s="16"/>
    </row>
    <row r="27" spans="1:10" x14ac:dyDescent="0.35">
      <c r="A27" s="12">
        <v>8</v>
      </c>
      <c r="C27" s="1" t="str">
        <f>IF(C6&lt;8,"",D25+TIME(0,30,0))</f>
        <v/>
      </c>
      <c r="D27" s="1" t="str">
        <f>IF(C27="","",C27+TIME( 0,32,0))</f>
        <v/>
      </c>
    </row>
    <row r="28" spans="1:10" x14ac:dyDescent="0.35">
      <c r="A28" s="12"/>
      <c r="C28" s="1" t="str">
        <f>C27</f>
        <v/>
      </c>
      <c r="D28" s="1" t="str">
        <f>D27</f>
        <v/>
      </c>
    </row>
    <row r="29" spans="1:10" x14ac:dyDescent="0.35">
      <c r="C29" s="1"/>
      <c r="D29" s="1"/>
    </row>
    <row r="30" spans="1:10" x14ac:dyDescent="0.35">
      <c r="C30" s="1"/>
      <c r="D30" s="1"/>
    </row>
    <row r="31" spans="1:10" x14ac:dyDescent="0.35">
      <c r="C31" s="1"/>
      <c r="D31" s="1"/>
    </row>
    <row r="32" spans="1:10" x14ac:dyDescent="0.35">
      <c r="C32" s="1"/>
      <c r="D32" s="1"/>
    </row>
    <row r="33" spans="3:4" x14ac:dyDescent="0.35">
      <c r="C33" s="1"/>
      <c r="D33" s="1"/>
    </row>
    <row r="34" spans="3:4" x14ac:dyDescent="0.35">
      <c r="C34" s="1"/>
      <c r="D34" s="1"/>
    </row>
    <row r="35" spans="3:4" x14ac:dyDescent="0.35">
      <c r="C35" s="1"/>
      <c r="D35" s="1"/>
    </row>
    <row r="36" spans="3:4" x14ac:dyDescent="0.35">
      <c r="C36" s="1"/>
      <c r="D36" s="1"/>
    </row>
    <row r="37" spans="3:4" x14ac:dyDescent="0.35">
      <c r="C37" s="1"/>
      <c r="D37" s="1"/>
    </row>
    <row r="38" spans="3:4" x14ac:dyDescent="0.35">
      <c r="C38" s="1"/>
      <c r="D38" s="1"/>
    </row>
    <row r="39" spans="3:4" x14ac:dyDescent="0.35">
      <c r="C39" s="1"/>
      <c r="D39" s="1"/>
    </row>
    <row r="40" spans="3:4" x14ac:dyDescent="0.35">
      <c r="C40" s="1"/>
      <c r="D40" s="1"/>
    </row>
    <row r="41" spans="3:4" x14ac:dyDescent="0.35">
      <c r="C41" s="1"/>
      <c r="D41" s="1"/>
    </row>
    <row r="42" spans="3:4" x14ac:dyDescent="0.35">
      <c r="C42" s="1"/>
      <c r="D42" s="1"/>
    </row>
    <row r="43" spans="3:4" x14ac:dyDescent="0.35">
      <c r="C43" s="1"/>
      <c r="D43" s="1"/>
    </row>
    <row r="44" spans="3:4" x14ac:dyDescent="0.35">
      <c r="C44" s="1"/>
      <c r="D44" s="1"/>
    </row>
    <row r="45" spans="3:4" x14ac:dyDescent="0.35">
      <c r="C45" s="1"/>
      <c r="D45" s="1"/>
    </row>
    <row r="46" spans="3:4" x14ac:dyDescent="0.35">
      <c r="C46" s="1"/>
      <c r="D46" s="1"/>
    </row>
    <row r="47" spans="3:4" x14ac:dyDescent="0.35">
      <c r="C47" s="1"/>
      <c r="D47" s="1"/>
    </row>
    <row r="48" spans="3:4" x14ac:dyDescent="0.35">
      <c r="C48" s="1"/>
      <c r="D48" s="1"/>
    </row>
    <row r="49" spans="3:4" x14ac:dyDescent="0.35">
      <c r="C49" s="1"/>
      <c r="D49" s="1"/>
    </row>
    <row r="50" spans="3:4" x14ac:dyDescent="0.35">
      <c r="C50" s="1"/>
      <c r="D50" s="1"/>
    </row>
    <row r="51" spans="3:4" x14ac:dyDescent="0.35">
      <c r="C51" s="1"/>
      <c r="D51" s="1"/>
    </row>
    <row r="52" spans="3:4" x14ac:dyDescent="0.35">
      <c r="C52" s="1"/>
      <c r="D52" s="1"/>
    </row>
    <row r="53" spans="3:4" x14ac:dyDescent="0.35">
      <c r="C53" s="1"/>
      <c r="D53" s="1"/>
    </row>
    <row r="54" spans="3:4" x14ac:dyDescent="0.35">
      <c r="C54" s="1"/>
      <c r="D54" s="1"/>
    </row>
    <row r="55" spans="3:4" x14ac:dyDescent="0.35">
      <c r="C55" s="1"/>
      <c r="D55" s="1"/>
    </row>
    <row r="56" spans="3:4" x14ac:dyDescent="0.35">
      <c r="C56" s="1"/>
      <c r="D56" s="1"/>
    </row>
    <row r="57" spans="3:4" x14ac:dyDescent="0.35">
      <c r="C57" s="1"/>
      <c r="D57" s="1"/>
    </row>
    <row r="58" spans="3:4" x14ac:dyDescent="0.35">
      <c r="C58" s="1"/>
      <c r="D58" s="1"/>
    </row>
    <row r="59" spans="3:4" x14ac:dyDescent="0.35">
      <c r="C59" s="1"/>
      <c r="D59" s="1"/>
    </row>
    <row r="60" spans="3:4" x14ac:dyDescent="0.35">
      <c r="C60" s="1"/>
      <c r="D60" s="1"/>
    </row>
    <row r="61" spans="3:4" x14ac:dyDescent="0.35">
      <c r="C61" s="1"/>
      <c r="D61" s="1"/>
    </row>
    <row r="62" spans="3:4" x14ac:dyDescent="0.35">
      <c r="C62" s="1"/>
      <c r="D62" s="1"/>
    </row>
    <row r="63" spans="3:4" x14ac:dyDescent="0.35">
      <c r="C63" s="1"/>
      <c r="D63" s="1"/>
    </row>
    <row r="64" spans="3:4" x14ac:dyDescent="0.35">
      <c r="C64" s="1"/>
      <c r="D64" s="1"/>
    </row>
    <row r="65" spans="3:4" x14ac:dyDescent="0.35">
      <c r="C65" s="1"/>
      <c r="D65" s="1"/>
    </row>
    <row r="66" spans="3:4" x14ac:dyDescent="0.35">
      <c r="C66" s="1"/>
      <c r="D66" s="1"/>
    </row>
    <row r="67" spans="3:4" x14ac:dyDescent="0.35">
      <c r="C67" s="1"/>
      <c r="D67" s="1"/>
    </row>
    <row r="68" spans="3:4" x14ac:dyDescent="0.35">
      <c r="C68" s="1"/>
      <c r="D68" s="1"/>
    </row>
    <row r="69" spans="3:4" x14ac:dyDescent="0.35">
      <c r="C69" s="1"/>
      <c r="D69" s="1"/>
    </row>
    <row r="70" spans="3:4" x14ac:dyDescent="0.35">
      <c r="C70" s="1"/>
      <c r="D70" s="1"/>
    </row>
    <row r="71" spans="3:4" x14ac:dyDescent="0.35">
      <c r="C71" s="1"/>
      <c r="D71" s="1"/>
    </row>
  </sheetData>
  <mergeCells count="12">
    <mergeCell ref="A27:A28"/>
    <mergeCell ref="A17:A18"/>
    <mergeCell ref="A19:D19"/>
    <mergeCell ref="A26:D26"/>
    <mergeCell ref="A20:A21"/>
    <mergeCell ref="A22:A23"/>
    <mergeCell ref="A24:A25"/>
    <mergeCell ref="C2:F3"/>
    <mergeCell ref="B4:F4"/>
    <mergeCell ref="A11:A12"/>
    <mergeCell ref="A13:A14"/>
    <mergeCell ref="A15:A16"/>
  </mergeCells>
  <dataValidations disablePrompts="1" count="1">
    <dataValidation type="list" allowBlank="1" showInputMessage="1" showErrorMessage="1" sqref="C6" xr:uid="{00000000-0002-0000-0400-000000000000}">
      <formula1>"Select, 1, 2, 3, 4, 5, 6, 7, 8, 9"</formula1>
    </dataValidation>
  </dataValidations>
  <pageMargins left="0.7" right="0.7" top="0.75" bottom="0.75" header="0.3" footer="0.3"/>
  <pageSetup paperSize="9" scale="91" orientation="portrait" r:id="rId1"/>
  <headerFooter>
    <oddFooter>&amp;L&amp;8ESB-FRM-C51 ESOL Skills for Life Timetable
Issued by: Anna Domaszek, Quality Assurance Manager
Authorised by: Ben Jackson, Senior Manager, Educational Delivery&amp;R&amp;8Issued: 7th  April 2022 
Version : 1</oddFooter>
  </headerFooter>
  <ignoredErrors>
    <ignoredError sqref="A21:D21 A13:D18 A20:B20 D20 A28:D28 A22:C22 D22 A23:D25 A27:B27 D27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69"/>
  <sheetViews>
    <sheetView tabSelected="1" view="pageLayout" topLeftCell="A3" zoomScaleNormal="100" workbookViewId="0">
      <selection activeCell="B31" sqref="B31"/>
    </sheetView>
  </sheetViews>
  <sheetFormatPr defaultRowHeight="14.5" x14ac:dyDescent="0.35"/>
  <cols>
    <col min="2" max="2" width="38.81640625" customWidth="1"/>
    <col min="3" max="3" width="12" customWidth="1"/>
    <col min="4" max="4" width="10.453125" customWidth="1"/>
  </cols>
  <sheetData>
    <row r="1" spans="1:10" x14ac:dyDescent="0.35">
      <c r="A1" s="10"/>
      <c r="B1" s="10"/>
      <c r="C1" s="10"/>
      <c r="D1" s="10"/>
      <c r="E1" s="10"/>
      <c r="F1" s="10"/>
    </row>
    <row r="2" spans="1:10" x14ac:dyDescent="0.35">
      <c r="A2" s="10"/>
      <c r="B2" s="10"/>
      <c r="C2" s="23" t="s">
        <v>13</v>
      </c>
      <c r="D2" s="23"/>
      <c r="E2" s="23"/>
      <c r="F2" s="23"/>
    </row>
    <row r="3" spans="1:10" ht="69.75" customHeight="1" x14ac:dyDescent="0.35">
      <c r="A3" s="10"/>
      <c r="B3" s="10"/>
      <c r="C3" s="23"/>
      <c r="D3" s="23"/>
      <c r="E3" s="23"/>
      <c r="F3" s="23"/>
    </row>
    <row r="4" spans="1:10" ht="69.75" customHeight="1" x14ac:dyDescent="0.35">
      <c r="A4" s="10"/>
      <c r="B4" s="24" t="s">
        <v>8</v>
      </c>
      <c r="C4" s="24"/>
      <c r="D4" s="24"/>
      <c r="E4" s="24"/>
      <c r="F4" s="24"/>
    </row>
    <row r="6" spans="1:10" x14ac:dyDescent="0.35">
      <c r="B6" t="s">
        <v>0</v>
      </c>
      <c r="C6">
        <v>1</v>
      </c>
    </row>
    <row r="7" spans="1:10" hidden="1" x14ac:dyDescent="0.35">
      <c r="B7" t="s">
        <v>1</v>
      </c>
      <c r="C7">
        <f>C6*34</f>
        <v>34</v>
      </c>
      <c r="J7" s="1"/>
    </row>
    <row r="8" spans="1:10" x14ac:dyDescent="0.35">
      <c r="B8" t="s">
        <v>9</v>
      </c>
      <c r="C8" s="2">
        <v>0.375</v>
      </c>
      <c r="J8" s="1"/>
    </row>
    <row r="9" spans="1:10" x14ac:dyDescent="0.35">
      <c r="J9" s="1"/>
    </row>
    <row r="10" spans="1:10" x14ac:dyDescent="0.35">
      <c r="A10" s="4" t="s">
        <v>4</v>
      </c>
      <c r="B10" s="4" t="s">
        <v>18</v>
      </c>
      <c r="C10" s="4" t="s">
        <v>2</v>
      </c>
      <c r="D10" s="4" t="s">
        <v>3</v>
      </c>
      <c r="J10" s="1"/>
    </row>
    <row r="11" spans="1:10" x14ac:dyDescent="0.35">
      <c r="A11" s="12">
        <v>1</v>
      </c>
      <c r="C11" s="1">
        <f>IF(C8="","",C8)</f>
        <v>0.375</v>
      </c>
      <c r="D11" s="1">
        <f>IF(C11="","",C11+TIME(0,34,0))</f>
        <v>0.39861111111111114</v>
      </c>
      <c r="J11" s="1"/>
    </row>
    <row r="12" spans="1:10" x14ac:dyDescent="0.35">
      <c r="A12" s="12"/>
      <c r="C12" s="1">
        <f>C11</f>
        <v>0.375</v>
      </c>
      <c r="D12" s="1">
        <f>D11</f>
        <v>0.39861111111111114</v>
      </c>
      <c r="J12" s="1"/>
    </row>
    <row r="13" spans="1:10" x14ac:dyDescent="0.35">
      <c r="A13" s="12">
        <v>2</v>
      </c>
      <c r="C13" s="1" t="str">
        <f>IF(C6&lt;2,"",D12+TIME(0,5,0))</f>
        <v/>
      </c>
      <c r="D13" s="1" t="str">
        <f>IF(C13="","",C13+TIME( 0,34,0))</f>
        <v/>
      </c>
      <c r="G13" s="1"/>
      <c r="J13" s="1"/>
    </row>
    <row r="14" spans="1:10" x14ac:dyDescent="0.35">
      <c r="A14" s="12"/>
      <c r="C14" s="1" t="str">
        <f>C13</f>
        <v/>
      </c>
      <c r="D14" s="1" t="str">
        <f>D13</f>
        <v/>
      </c>
      <c r="J14" s="1"/>
    </row>
    <row r="15" spans="1:10" x14ac:dyDescent="0.35">
      <c r="A15" s="12">
        <v>3</v>
      </c>
      <c r="C15" s="1" t="str">
        <f>IF(C6&lt;3,"",D14+TIME(0,5,0))</f>
        <v/>
      </c>
      <c r="D15" s="1" t="str">
        <f>IF(C15="","",C15+TIME( 0,34,0))</f>
        <v/>
      </c>
      <c r="G15" s="1" t="str">
        <f>IF(G6&lt;3,"",H14+TIME(0,5,0))</f>
        <v/>
      </c>
      <c r="J15" s="1"/>
    </row>
    <row r="16" spans="1:10" x14ac:dyDescent="0.35">
      <c r="A16" s="12"/>
      <c r="C16" s="1" t="str">
        <f>C15</f>
        <v/>
      </c>
      <c r="D16" s="1" t="str">
        <f>D15</f>
        <v/>
      </c>
      <c r="G16" s="1" t="str">
        <f>IF(G5&lt;4,"",H15+TIME(0,5,0))</f>
        <v/>
      </c>
      <c r="J16" s="1"/>
    </row>
    <row r="17" spans="1:10" x14ac:dyDescent="0.35">
      <c r="A17" s="15" t="s">
        <v>6</v>
      </c>
      <c r="B17" s="15"/>
      <c r="C17" s="15"/>
      <c r="D17" s="15"/>
      <c r="G17" s="1"/>
      <c r="J17" s="1"/>
    </row>
    <row r="18" spans="1:10" x14ac:dyDescent="0.35">
      <c r="A18" s="12">
        <v>4</v>
      </c>
      <c r="C18" s="1" t="str">
        <f>IF(C6&lt;4,"",D16+TIME(0,15,0))</f>
        <v/>
      </c>
      <c r="D18" s="1" t="str">
        <f>IF(C18="","",C18+TIME( 0,34,0))</f>
        <v/>
      </c>
      <c r="J18" s="1"/>
    </row>
    <row r="19" spans="1:10" x14ac:dyDescent="0.35">
      <c r="A19" s="12"/>
      <c r="C19" s="1" t="str">
        <f>C18</f>
        <v/>
      </c>
      <c r="D19" s="1" t="str">
        <f>D18</f>
        <v/>
      </c>
      <c r="J19" s="1"/>
    </row>
    <row r="20" spans="1:10" x14ac:dyDescent="0.35">
      <c r="A20" s="12">
        <v>5</v>
      </c>
      <c r="C20" s="1" t="str">
        <f>IF(C6&lt;5,"",D19+TIME(0,5,0))</f>
        <v/>
      </c>
      <c r="D20" s="1" t="str">
        <f>IF(C20="","",C20+TIME( 0,34,0))</f>
        <v/>
      </c>
      <c r="J20" s="1"/>
    </row>
    <row r="21" spans="1:10" x14ac:dyDescent="0.35">
      <c r="A21" s="12"/>
      <c r="C21" s="1" t="str">
        <f>C20</f>
        <v/>
      </c>
      <c r="D21" s="1" t="str">
        <f>D20</f>
        <v/>
      </c>
      <c r="J21" s="1"/>
    </row>
    <row r="22" spans="1:10" x14ac:dyDescent="0.35">
      <c r="A22" s="12">
        <v>6</v>
      </c>
      <c r="C22" s="1" t="str">
        <f>IF(C6&lt;6, "", D21+TIME(0,5,0))</f>
        <v/>
      </c>
      <c r="D22" s="1" t="str">
        <f>IF(C22="","",C22+TIME( 0,34,0))</f>
        <v/>
      </c>
      <c r="J22" s="1"/>
    </row>
    <row r="23" spans="1:10" x14ac:dyDescent="0.35">
      <c r="A23" s="12"/>
      <c r="C23" s="1" t="str">
        <f>C22</f>
        <v/>
      </c>
      <c r="D23" s="1" t="str">
        <f>D22</f>
        <v/>
      </c>
    </row>
    <row r="24" spans="1:10" x14ac:dyDescent="0.35">
      <c r="A24" s="15" t="s">
        <v>7</v>
      </c>
      <c r="B24" s="15"/>
      <c r="C24" s="15"/>
      <c r="D24" s="15"/>
    </row>
    <row r="25" spans="1:10" x14ac:dyDescent="0.35">
      <c r="A25" s="12">
        <v>7</v>
      </c>
      <c r="C25" s="1" t="str">
        <f>IF(C6&lt;7,"",D23+TIME(0,30,0))</f>
        <v/>
      </c>
      <c r="D25" s="1" t="str">
        <f>IF(C25="","",C25+TIME( 0,34,0))</f>
        <v/>
      </c>
      <c r="G25" s="1"/>
    </row>
    <row r="26" spans="1:10" x14ac:dyDescent="0.35">
      <c r="A26" s="12"/>
      <c r="C26" s="1" t="str">
        <f>C25</f>
        <v/>
      </c>
      <c r="D26" s="1" t="str">
        <f>D25</f>
        <v/>
      </c>
    </row>
    <row r="27" spans="1:10" x14ac:dyDescent="0.35">
      <c r="C27" s="1"/>
      <c r="D27" s="1"/>
    </row>
    <row r="28" spans="1:10" x14ac:dyDescent="0.35">
      <c r="C28" s="1"/>
      <c r="D28" s="1"/>
    </row>
    <row r="29" spans="1:10" x14ac:dyDescent="0.35">
      <c r="C29" s="1"/>
      <c r="D29" s="1"/>
    </row>
    <row r="30" spans="1:10" x14ac:dyDescent="0.35">
      <c r="C30" s="1"/>
      <c r="D30" s="1"/>
    </row>
    <row r="31" spans="1:10" x14ac:dyDescent="0.35">
      <c r="C31" s="1"/>
      <c r="D31" s="1"/>
    </row>
    <row r="32" spans="1:10" x14ac:dyDescent="0.35">
      <c r="C32" s="1"/>
      <c r="D32" s="1"/>
    </row>
    <row r="33" spans="3:4" x14ac:dyDescent="0.35">
      <c r="C33" s="1"/>
      <c r="D33" s="1"/>
    </row>
    <row r="34" spans="3:4" x14ac:dyDescent="0.35">
      <c r="C34" s="1"/>
      <c r="D34" s="1"/>
    </row>
    <row r="35" spans="3:4" x14ac:dyDescent="0.35">
      <c r="C35" s="1"/>
      <c r="D35" s="1"/>
    </row>
    <row r="36" spans="3:4" x14ac:dyDescent="0.35">
      <c r="C36" s="1"/>
      <c r="D36" s="1"/>
    </row>
    <row r="37" spans="3:4" x14ac:dyDescent="0.35">
      <c r="C37" s="1"/>
      <c r="D37" s="1"/>
    </row>
    <row r="38" spans="3:4" x14ac:dyDescent="0.35">
      <c r="C38" s="1"/>
      <c r="D38" s="1"/>
    </row>
    <row r="39" spans="3:4" x14ac:dyDescent="0.35">
      <c r="C39" s="1"/>
      <c r="D39" s="1"/>
    </row>
    <row r="40" spans="3:4" x14ac:dyDescent="0.35">
      <c r="C40" s="1"/>
      <c r="D40" s="1"/>
    </row>
    <row r="41" spans="3:4" x14ac:dyDescent="0.35">
      <c r="C41" s="1"/>
      <c r="D41" s="1"/>
    </row>
    <row r="42" spans="3:4" x14ac:dyDescent="0.35">
      <c r="C42" s="1"/>
      <c r="D42" s="1"/>
    </row>
    <row r="43" spans="3:4" x14ac:dyDescent="0.35">
      <c r="C43" s="1"/>
      <c r="D43" s="1"/>
    </row>
    <row r="44" spans="3:4" x14ac:dyDescent="0.35">
      <c r="C44" s="1"/>
      <c r="D44" s="1"/>
    </row>
    <row r="45" spans="3:4" x14ac:dyDescent="0.35">
      <c r="C45" s="1"/>
      <c r="D45" s="1"/>
    </row>
    <row r="46" spans="3:4" x14ac:dyDescent="0.35">
      <c r="C46" s="1"/>
      <c r="D46" s="1"/>
    </row>
    <row r="47" spans="3:4" x14ac:dyDescent="0.35">
      <c r="C47" s="1"/>
      <c r="D47" s="1"/>
    </row>
    <row r="48" spans="3:4" x14ac:dyDescent="0.35">
      <c r="C48" s="1"/>
      <c r="D48" s="1"/>
    </row>
    <row r="49" spans="3:4" x14ac:dyDescent="0.35">
      <c r="C49" s="1"/>
      <c r="D49" s="1"/>
    </row>
    <row r="50" spans="3:4" x14ac:dyDescent="0.35">
      <c r="C50" s="1"/>
      <c r="D50" s="1"/>
    </row>
    <row r="51" spans="3:4" x14ac:dyDescent="0.35">
      <c r="C51" s="1"/>
      <c r="D51" s="1"/>
    </row>
    <row r="52" spans="3:4" x14ac:dyDescent="0.35">
      <c r="C52" s="1"/>
      <c r="D52" s="1"/>
    </row>
    <row r="53" spans="3:4" x14ac:dyDescent="0.35">
      <c r="C53" s="1"/>
      <c r="D53" s="1"/>
    </row>
    <row r="54" spans="3:4" x14ac:dyDescent="0.35">
      <c r="C54" s="1"/>
      <c r="D54" s="1"/>
    </row>
    <row r="55" spans="3:4" x14ac:dyDescent="0.35">
      <c r="C55" s="1"/>
      <c r="D55" s="1"/>
    </row>
    <row r="56" spans="3:4" x14ac:dyDescent="0.35">
      <c r="C56" s="1"/>
      <c r="D56" s="1"/>
    </row>
    <row r="57" spans="3:4" x14ac:dyDescent="0.35">
      <c r="C57" s="1"/>
      <c r="D57" s="1"/>
    </row>
    <row r="58" spans="3:4" x14ac:dyDescent="0.35">
      <c r="C58" s="1"/>
      <c r="D58" s="1"/>
    </row>
    <row r="59" spans="3:4" x14ac:dyDescent="0.35">
      <c r="C59" s="1"/>
      <c r="D59" s="1"/>
    </row>
    <row r="60" spans="3:4" x14ac:dyDescent="0.35">
      <c r="C60" s="1"/>
      <c r="D60" s="1"/>
    </row>
    <row r="61" spans="3:4" x14ac:dyDescent="0.35">
      <c r="C61" s="1"/>
      <c r="D61" s="1"/>
    </row>
    <row r="62" spans="3:4" x14ac:dyDescent="0.35">
      <c r="C62" s="1"/>
      <c r="D62" s="1"/>
    </row>
    <row r="63" spans="3:4" x14ac:dyDescent="0.35">
      <c r="C63" s="1"/>
      <c r="D63" s="1"/>
    </row>
    <row r="64" spans="3:4" x14ac:dyDescent="0.35">
      <c r="C64" s="1"/>
      <c r="D64" s="1"/>
    </row>
    <row r="65" spans="3:4" x14ac:dyDescent="0.35">
      <c r="C65" s="1"/>
      <c r="D65" s="1"/>
    </row>
    <row r="66" spans="3:4" x14ac:dyDescent="0.35">
      <c r="C66" s="1"/>
      <c r="D66" s="1"/>
    </row>
    <row r="67" spans="3:4" x14ac:dyDescent="0.35">
      <c r="C67" s="1"/>
      <c r="D67" s="1"/>
    </row>
    <row r="68" spans="3:4" x14ac:dyDescent="0.35">
      <c r="C68" s="1"/>
      <c r="D68" s="1"/>
    </row>
    <row r="69" spans="3:4" x14ac:dyDescent="0.35">
      <c r="C69" s="1"/>
      <c r="D69" s="1"/>
    </row>
  </sheetData>
  <mergeCells count="11">
    <mergeCell ref="A25:A26"/>
    <mergeCell ref="A18:A19"/>
    <mergeCell ref="A17:D17"/>
    <mergeCell ref="A24:D24"/>
    <mergeCell ref="A20:A21"/>
    <mergeCell ref="A22:A23"/>
    <mergeCell ref="C2:F3"/>
    <mergeCell ref="B4:F4"/>
    <mergeCell ref="A11:A12"/>
    <mergeCell ref="A13:A14"/>
    <mergeCell ref="A15:A16"/>
  </mergeCells>
  <dataValidations disablePrompts="1" count="1">
    <dataValidation type="list" allowBlank="1" showInputMessage="1" showErrorMessage="1" sqref="C6" xr:uid="{00000000-0002-0000-0500-000000000000}">
      <formula1>"Select, 1, 2, 3, 4, 5, 6, 7, 8"</formula1>
    </dataValidation>
  </dataValidations>
  <pageMargins left="0.7" right="0.7" top="0.75" bottom="0.75" header="0.3" footer="0.3"/>
  <pageSetup paperSize="9" scale="91" orientation="portrait" r:id="rId1"/>
  <headerFooter>
    <oddFooter>&amp;L&amp;8ESB-FRM-C51 ESOL Skills for Life Timetable
Issued by: Anna Domaszek, Quality Assurance Manager
Authorised by: Ben Jackson, Senior Manager, Educational Delivery&amp;R&amp;8Issued: 7th  April 2022 
Version : 1</oddFooter>
  </headerFooter>
  <ignoredErrors>
    <ignoredError sqref="A19:D21 A13:C13 D13 A27:D27 A14:D16 A26:D26 A18:B18 D18 A22:C22 D22 A23:D23 A25:B25 D2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N31"/>
  <sheetViews>
    <sheetView view="pageLayout" topLeftCell="A28" zoomScaleNormal="100" workbookViewId="0">
      <selection activeCell="F50" sqref="F50"/>
    </sheetView>
  </sheetViews>
  <sheetFormatPr defaultRowHeight="14.5" x14ac:dyDescent="0.35"/>
  <cols>
    <col min="2" max="2" width="19.453125" customWidth="1"/>
    <col min="3" max="3" width="38.81640625" customWidth="1"/>
    <col min="4" max="4" width="10.7265625" customWidth="1"/>
    <col min="14" max="14" width="9.1796875" style="1"/>
  </cols>
  <sheetData>
    <row r="1" spans="1:9" x14ac:dyDescent="0.35">
      <c r="A1" s="5"/>
      <c r="B1" s="5"/>
      <c r="C1" s="5"/>
      <c r="D1" s="5"/>
      <c r="E1" s="5"/>
    </row>
    <row r="2" spans="1:9" ht="15" customHeight="1" x14ac:dyDescent="0.35">
      <c r="A2" s="5"/>
      <c r="B2" s="5"/>
      <c r="C2" s="25" t="s">
        <v>19</v>
      </c>
      <c r="D2" s="25"/>
      <c r="E2" s="25"/>
    </row>
    <row r="3" spans="1:9" ht="69.75" customHeight="1" x14ac:dyDescent="0.35">
      <c r="A3" s="5"/>
      <c r="B3" s="5"/>
      <c r="C3" s="25"/>
      <c r="D3" s="25"/>
      <c r="E3" s="25"/>
    </row>
    <row r="4" spans="1:9" ht="69.75" customHeight="1" x14ac:dyDescent="0.35">
      <c r="A4" s="5"/>
      <c r="B4" s="5"/>
      <c r="C4" s="26" t="s">
        <v>17</v>
      </c>
      <c r="D4" s="26"/>
      <c r="E4" s="26"/>
    </row>
    <row r="6" spans="1:9" x14ac:dyDescent="0.35">
      <c r="C6" t="s">
        <v>0</v>
      </c>
      <c r="D6">
        <v>6</v>
      </c>
    </row>
    <row r="7" spans="1:9" x14ac:dyDescent="0.35">
      <c r="C7" t="s">
        <v>9</v>
      </c>
      <c r="D7" s="2">
        <v>0.375</v>
      </c>
      <c r="I7" s="1"/>
    </row>
    <row r="8" spans="1:9" x14ac:dyDescent="0.35">
      <c r="I8" s="1"/>
    </row>
    <row r="9" spans="1:9" x14ac:dyDescent="0.35">
      <c r="A9" s="4" t="s">
        <v>4</v>
      </c>
      <c r="B9" s="4" t="s">
        <v>15</v>
      </c>
      <c r="C9" s="4" t="s">
        <v>18</v>
      </c>
      <c r="D9" s="4" t="s">
        <v>2</v>
      </c>
      <c r="E9" s="4" t="s">
        <v>3</v>
      </c>
      <c r="I9" s="1"/>
    </row>
    <row r="10" spans="1:9" x14ac:dyDescent="0.35">
      <c r="A10" s="12">
        <v>1</v>
      </c>
      <c r="B10" s="3" t="s">
        <v>16</v>
      </c>
      <c r="D10" s="1">
        <f>IF(D7="","",D7)</f>
        <v>0.375</v>
      </c>
      <c r="E10" s="1">
        <f>IF(D10="","",IF(B10="E1",D10+TIME(0,22,0),IF(B10="E2",D10+TIME(0,26,0),IF(B10="E3",D10+TIME(0,30,0),IF(B10="L1",D10+TIME(0,32,0),IF(B10="L2",D10+TIME(0,34,0),""))))))</f>
        <v>0.39027777777777778</v>
      </c>
      <c r="I10" s="1"/>
    </row>
    <row r="11" spans="1:9" x14ac:dyDescent="0.35">
      <c r="A11" s="12"/>
      <c r="B11" s="3" t="s">
        <v>23</v>
      </c>
      <c r="D11" s="1">
        <f>D10</f>
        <v>0.375</v>
      </c>
      <c r="E11" s="1">
        <f t="shared" ref="E11:E17" si="0">IF(D11="","",IF(B11="E1",D11+TIME(0,22,0),IF(B11="E2",D11+TIME(0,26,0),IF(B11="E3",D11+TIME(0,30,0),IF(B11="L1",D11+TIME(0,32,0),IF(B11="L2",D11+TIME(0,34,0),""))))))</f>
        <v>0.39305555555555555</v>
      </c>
      <c r="I11" s="1"/>
    </row>
    <row r="12" spans="1:9" x14ac:dyDescent="0.35">
      <c r="A12" s="12">
        <v>2</v>
      </c>
      <c r="B12" s="3"/>
      <c r="D12" s="1" t="str">
        <f>IF(B12="","",IF(D6&lt;2,"",E11+TIME(0,5,0)))</f>
        <v/>
      </c>
      <c r="E12" s="1" t="str">
        <f t="shared" si="0"/>
        <v/>
      </c>
      <c r="F12" s="1"/>
      <c r="I12" s="1"/>
    </row>
    <row r="13" spans="1:9" x14ac:dyDescent="0.35">
      <c r="A13" s="12"/>
      <c r="B13" s="3"/>
      <c r="D13" s="1" t="str">
        <f>D12</f>
        <v/>
      </c>
      <c r="E13" s="1" t="str">
        <f t="shared" si="0"/>
        <v/>
      </c>
      <c r="I13" s="1"/>
    </row>
    <row r="14" spans="1:9" x14ac:dyDescent="0.35">
      <c r="A14" s="12">
        <v>3</v>
      </c>
      <c r="B14" s="3"/>
      <c r="D14" s="1" t="str">
        <f>IF(B14="","",IF(D6&lt;3,"",E13+TIME(0,5,0)))</f>
        <v/>
      </c>
      <c r="E14" s="1" t="str">
        <f t="shared" si="0"/>
        <v/>
      </c>
      <c r="F14" s="1" t="str">
        <f>IF(F6&lt;3,"",G13+TIME(0,5,0))</f>
        <v/>
      </c>
      <c r="I14" s="1"/>
    </row>
    <row r="15" spans="1:9" x14ac:dyDescent="0.35">
      <c r="A15" s="12"/>
      <c r="B15" s="3"/>
      <c r="D15" s="1" t="str">
        <f>D14</f>
        <v/>
      </c>
      <c r="E15" s="1" t="str">
        <f t="shared" si="0"/>
        <v/>
      </c>
      <c r="F15" s="1" t="str">
        <f>IF(F5&lt;4,"",G14+TIME(0,5,0))</f>
        <v/>
      </c>
      <c r="I15" s="1"/>
    </row>
    <row r="16" spans="1:9" x14ac:dyDescent="0.35">
      <c r="A16" s="12">
        <v>4</v>
      </c>
      <c r="B16" s="3"/>
      <c r="D16" s="1" t="str">
        <f>IF(B16="","",IF(D6&lt;4,"",E15+TIME(0,5,0)))</f>
        <v/>
      </c>
      <c r="E16" s="1" t="str">
        <f t="shared" si="0"/>
        <v/>
      </c>
      <c r="I16" s="1"/>
    </row>
    <row r="17" spans="1:9" x14ac:dyDescent="0.35">
      <c r="A17" s="12"/>
      <c r="B17" s="3"/>
      <c r="D17" s="1" t="str">
        <f>D16</f>
        <v/>
      </c>
      <c r="E17" s="1" t="str">
        <f t="shared" si="0"/>
        <v/>
      </c>
      <c r="I17" s="1"/>
    </row>
    <row r="18" spans="1:9" x14ac:dyDescent="0.35">
      <c r="A18" s="15" t="s">
        <v>6</v>
      </c>
      <c r="B18" s="15"/>
      <c r="C18" s="15"/>
      <c r="D18" s="15"/>
      <c r="E18" s="15"/>
      <c r="I18" s="1"/>
    </row>
    <row r="19" spans="1:9" x14ac:dyDescent="0.35">
      <c r="A19" s="12">
        <v>5</v>
      </c>
      <c r="B19" s="3"/>
      <c r="D19" s="1" t="str">
        <f>IF(B19="","",IF(D6&lt;5,"",E17+TIME(0,15,0)))</f>
        <v/>
      </c>
      <c r="E19" s="1" t="str">
        <f>IF(D19="","",IF(B19="E1",D19+TIME(0,22,0),IF(B19="E2",D19+TIME(0,26,0),IF(B19="E3",D19+TIME(0,30,0),IF(B19="L1",D19+TIME(0,32,0),IF(B19="L2",D19+TIME(0,34,0),""))))))</f>
        <v/>
      </c>
      <c r="I19" s="1"/>
    </row>
    <row r="20" spans="1:9" x14ac:dyDescent="0.35">
      <c r="A20" s="12"/>
      <c r="B20" s="3"/>
      <c r="D20" s="1" t="str">
        <f>D19</f>
        <v/>
      </c>
      <c r="E20" s="1" t="str">
        <f t="shared" ref="E20:E24" si="1">IF(D20="","",IF(B20="E1",D20+TIME(0,22,0),IF(B20="E2",D20+TIME(0,26,0),IF(B20="E3",D20+TIME(0,30,0),IF(B20="L1",D20+TIME(0,32,0),IF(B20="L2",D20+TIME(0,34,0),""))))))</f>
        <v/>
      </c>
      <c r="I20" s="1"/>
    </row>
    <row r="21" spans="1:9" x14ac:dyDescent="0.35">
      <c r="A21" s="12">
        <v>6</v>
      </c>
      <c r="B21" s="3"/>
      <c r="D21" s="1" t="str">
        <f>IF(B21="","",IF(D6&lt;6,"",E20+TIME(0,5,0)))</f>
        <v/>
      </c>
      <c r="E21" s="1" t="str">
        <f t="shared" si="1"/>
        <v/>
      </c>
      <c r="I21" s="1"/>
    </row>
    <row r="22" spans="1:9" x14ac:dyDescent="0.35">
      <c r="A22" s="12"/>
      <c r="B22" s="3"/>
      <c r="D22" s="1" t="str">
        <f>D21</f>
        <v/>
      </c>
      <c r="E22" s="1" t="str">
        <f t="shared" si="1"/>
        <v/>
      </c>
    </row>
    <row r="23" spans="1:9" x14ac:dyDescent="0.35">
      <c r="A23" s="12">
        <v>7</v>
      </c>
      <c r="B23" s="3"/>
      <c r="D23" s="1" t="str">
        <f>IF(B23="","",IF(D6&lt;7,"",E22+TIME(0,5,0)))</f>
        <v/>
      </c>
      <c r="E23" s="1" t="str">
        <f t="shared" si="1"/>
        <v/>
      </c>
      <c r="F23" s="1"/>
    </row>
    <row r="24" spans="1:9" x14ac:dyDescent="0.35">
      <c r="A24" s="12"/>
      <c r="B24" s="3"/>
      <c r="D24" s="1" t="str">
        <f>D23</f>
        <v/>
      </c>
      <c r="E24" s="1" t="str">
        <f t="shared" si="1"/>
        <v/>
      </c>
    </row>
    <row r="25" spans="1:9" x14ac:dyDescent="0.35">
      <c r="A25" s="15" t="s">
        <v>7</v>
      </c>
      <c r="B25" s="15"/>
      <c r="C25" s="15"/>
      <c r="D25" s="15"/>
      <c r="E25" s="15"/>
    </row>
    <row r="26" spans="1:9" x14ac:dyDescent="0.35">
      <c r="A26" s="12">
        <v>8</v>
      </c>
      <c r="B26" s="3"/>
      <c r="D26" s="1" t="str">
        <f>IF(B26="","",IF(D6&lt;8,"",E24+TIME(0,30,0)))</f>
        <v/>
      </c>
      <c r="E26" s="1" t="str">
        <f>IF(D26="","",IF(B26="E1",D26+TIME(0,22,0),IF(B26="E2",D26+TIME(0,26,0),IF(B26="E3",D26+TIME(0,30,0),IF(B26="L1",D26+TIME(0,32,0),IF(B26="L2",D26+TIME(0,34,0),""))))))</f>
        <v/>
      </c>
    </row>
    <row r="27" spans="1:9" x14ac:dyDescent="0.35">
      <c r="A27" s="12"/>
      <c r="B27" s="3"/>
      <c r="D27" s="1" t="str">
        <f>D26</f>
        <v/>
      </c>
      <c r="E27" s="1" t="str">
        <f t="shared" ref="E27:E31" si="2">IF(D27="","",IF(B27="E1",D27+TIME(0,22,0),IF(B27="E2",D27+TIME(0,26,0),IF(B27="E3",D27+TIME(0,30,0),IF(B27="L1",D27+TIME(0,32,0),IF(B27="L2",D27+TIME(0,34,0),""))))))</f>
        <v/>
      </c>
    </row>
    <row r="28" spans="1:9" x14ac:dyDescent="0.35">
      <c r="A28" s="12">
        <v>9</v>
      </c>
      <c r="B28" s="3"/>
      <c r="D28" s="1" t="str">
        <f>IF(B28="","",IF(D6&lt;9,"",E27+TIME(0,5,0)))</f>
        <v/>
      </c>
      <c r="E28" s="1" t="str">
        <f t="shared" si="2"/>
        <v/>
      </c>
    </row>
    <row r="29" spans="1:9" x14ac:dyDescent="0.35">
      <c r="A29" s="12"/>
      <c r="B29" s="3"/>
      <c r="D29" s="1" t="str">
        <f>D28</f>
        <v/>
      </c>
      <c r="E29" s="1" t="str">
        <f t="shared" si="2"/>
        <v/>
      </c>
    </row>
    <row r="30" spans="1:9" x14ac:dyDescent="0.35">
      <c r="A30" s="12">
        <v>10</v>
      </c>
      <c r="B30" s="3"/>
      <c r="D30" s="1" t="str">
        <f>IF(B30="","",IF(D6&lt;10,"",E29+TIME(0,5,0)))</f>
        <v/>
      </c>
      <c r="E30" s="1" t="str">
        <f t="shared" si="2"/>
        <v/>
      </c>
    </row>
    <row r="31" spans="1:9" x14ac:dyDescent="0.35">
      <c r="A31" s="12"/>
      <c r="B31" s="3"/>
      <c r="D31" s="1" t="str">
        <f>D30</f>
        <v/>
      </c>
      <c r="E31" s="1" t="str">
        <f t="shared" si="2"/>
        <v/>
      </c>
    </row>
  </sheetData>
  <mergeCells count="14">
    <mergeCell ref="C2:E3"/>
    <mergeCell ref="C4:E4"/>
    <mergeCell ref="A10:A11"/>
    <mergeCell ref="A12:A13"/>
    <mergeCell ref="A14:A15"/>
    <mergeCell ref="A16:A17"/>
    <mergeCell ref="A18:E18"/>
    <mergeCell ref="A25:E25"/>
    <mergeCell ref="A28:A29"/>
    <mergeCell ref="A30:A31"/>
    <mergeCell ref="A19:A20"/>
    <mergeCell ref="A21:A22"/>
    <mergeCell ref="A23:A24"/>
    <mergeCell ref="A26:A27"/>
  </mergeCells>
  <dataValidations disablePrompts="1" count="2">
    <dataValidation type="list" allowBlank="1" showInputMessage="1" showErrorMessage="1" sqref="D6" xr:uid="{00000000-0002-0000-0600-000000000000}">
      <formula1>"Select, 1, 2, 3, 4, 5, 6, 7, 8, 9,10"</formula1>
    </dataValidation>
    <dataValidation type="list" allowBlank="1" showInputMessage="1" showErrorMessage="1" sqref="B1:B17 B19:B24 B26:B1048576" xr:uid="{00000000-0002-0000-0600-000001000000}">
      <formula1>"E1, E2, E3, L1, L2"</formula1>
    </dataValidation>
  </dataValidations>
  <pageMargins left="0.7" right="0.7" top="0.75" bottom="0.75" header="0.3" footer="0.3"/>
  <pageSetup paperSize="9" scale="91" orientation="portrait" r:id="rId1"/>
  <headerFooter>
    <oddFooter>&amp;L&amp;8ESB-FRM-C51 ESOL Skills for Life Timetable
Issued by: Anna Domaszek, Quality Assurance Manager
Authorised by: Ben Jackson, Senior Manager, Educational Delivery&amp;R&amp;8Issued: 7th  April 2022 
Version : 1</oddFooter>
  </headerFooter>
  <ignoredErrors>
    <ignoredError sqref="C10 C11:D11 A10:A11 C30 C23 C24:D24 C16 C17:D17 C12 C13:D13 C14 C15:D15 B29 B28 A25:E25 A26:A27 C27:D27 A28:A29 C29:D29 C21 C22:D22 A21:A24 C26 C28 C19 A12:A17 C31:D31 A30:A31 C20:D20 A19:A20 A18:E18 E20 B30 B31 E31 E19 D28:E28 B27 B26 E26 B21 B23 B22 E22 D21:E21 E29 E27 E15 D14:E14 E13 D12:E12 E17 D16:E16 B24 E24 D23:E23 D30:E30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N47"/>
  <sheetViews>
    <sheetView view="pageLayout" topLeftCell="A4" zoomScaleNormal="100" workbookViewId="0">
      <selection activeCell="D36" sqref="D36"/>
    </sheetView>
  </sheetViews>
  <sheetFormatPr defaultRowHeight="14.5" x14ac:dyDescent="0.35"/>
  <cols>
    <col min="2" max="2" width="19.453125" customWidth="1"/>
    <col min="3" max="3" width="38.81640625" customWidth="1"/>
    <col min="4" max="4" width="10.7265625" customWidth="1"/>
    <col min="14" max="14" width="9.1796875" style="1"/>
  </cols>
  <sheetData>
    <row r="2" spans="1:9" ht="15" customHeight="1" x14ac:dyDescent="0.35">
      <c r="A2" s="5"/>
      <c r="B2" s="5"/>
      <c r="C2" s="25" t="s">
        <v>19</v>
      </c>
      <c r="D2" s="25"/>
      <c r="E2" s="25"/>
    </row>
    <row r="3" spans="1:9" ht="69.75" customHeight="1" x14ac:dyDescent="0.35">
      <c r="A3" s="5"/>
      <c r="B3" s="5"/>
      <c r="C3" s="25"/>
      <c r="D3" s="25"/>
      <c r="E3" s="25"/>
    </row>
    <row r="4" spans="1:9" ht="69.75" customHeight="1" x14ac:dyDescent="0.35">
      <c r="A4" s="5"/>
      <c r="B4" s="5"/>
      <c r="C4" s="26" t="s">
        <v>17</v>
      </c>
      <c r="D4" s="26"/>
      <c r="E4" s="26"/>
    </row>
    <row r="6" spans="1:9" ht="52.5" customHeight="1" x14ac:dyDescent="0.35">
      <c r="A6" s="27" t="s">
        <v>22</v>
      </c>
      <c r="B6" s="27"/>
      <c r="C6" s="27"/>
      <c r="D6" s="27"/>
      <c r="E6" s="27"/>
    </row>
    <row r="8" spans="1:9" x14ac:dyDescent="0.35">
      <c r="C8" t="s">
        <v>0</v>
      </c>
      <c r="D8">
        <v>4</v>
      </c>
    </row>
    <row r="9" spans="1:9" x14ac:dyDescent="0.35">
      <c r="C9" t="s">
        <v>9</v>
      </c>
      <c r="D9" s="2">
        <v>0.39583333333333331</v>
      </c>
      <c r="I9" s="1"/>
    </row>
    <row r="10" spans="1:9" x14ac:dyDescent="0.35">
      <c r="I10" s="1"/>
    </row>
    <row r="11" spans="1:9" x14ac:dyDescent="0.35">
      <c r="A11" s="4" t="s">
        <v>4</v>
      </c>
      <c r="B11" s="4" t="s">
        <v>15</v>
      </c>
      <c r="C11" s="4" t="s">
        <v>18</v>
      </c>
      <c r="D11" s="4" t="s">
        <v>2</v>
      </c>
      <c r="E11" s="4" t="s">
        <v>3</v>
      </c>
      <c r="I11" s="1"/>
    </row>
    <row r="12" spans="1:9" x14ac:dyDescent="0.35">
      <c r="A12" s="12">
        <v>1</v>
      </c>
      <c r="B12" s="3" t="s">
        <v>16</v>
      </c>
      <c r="D12" s="1">
        <f>IF(D9="","",D9)</f>
        <v>0.39583333333333331</v>
      </c>
      <c r="E12" s="1">
        <f>IF(D12="","",IF(B12="E1",D12+TIME(0,22,0),IF(B12="E2",D12+TIME(0,26,0),IF(B12="E3",D12+TIME(0,30,0),IF(B12="L1",D12+TIME(0,32,0),IF(B12="L2",D12+TIME(0,34,0),""))))))</f>
        <v>0.41111111111111109</v>
      </c>
      <c r="I12" s="1"/>
    </row>
    <row r="13" spans="1:9" x14ac:dyDescent="0.35">
      <c r="A13" s="12"/>
      <c r="B13" s="3" t="s">
        <v>16</v>
      </c>
      <c r="D13" s="1">
        <f>D12</f>
        <v>0.39583333333333331</v>
      </c>
      <c r="E13" s="1">
        <f t="shared" ref="E13:E19" si="0">IF(D13="","",IF(B13="E1",D13+TIME(0,22,0),IF(B13="E2",D13+TIME(0,26,0),IF(B13="E3",D13+TIME(0,30,0),IF(B13="L1",D13+TIME(0,32,0),IF(B13="L2",D13+TIME(0,34,0),""))))))</f>
        <v>0.41111111111111109</v>
      </c>
      <c r="I13" s="1"/>
    </row>
    <row r="14" spans="1:9" x14ac:dyDescent="0.35">
      <c r="A14" s="12">
        <v>2</v>
      </c>
      <c r="B14" s="3" t="s">
        <v>20</v>
      </c>
      <c r="D14" s="1">
        <f>IF(B14="","",IF(D8&lt;2,"",E13+TIME(0,5,0)))</f>
        <v>0.4145833333333333</v>
      </c>
      <c r="E14" s="1">
        <f t="shared" si="0"/>
        <v>0.43541666666666662</v>
      </c>
      <c r="F14" s="1"/>
      <c r="I14" s="1"/>
    </row>
    <row r="15" spans="1:9" x14ac:dyDescent="0.35">
      <c r="A15" s="12"/>
      <c r="B15" s="3" t="s">
        <v>20</v>
      </c>
      <c r="D15" s="1">
        <f>D14</f>
        <v>0.4145833333333333</v>
      </c>
      <c r="E15" s="1">
        <f t="shared" si="0"/>
        <v>0.43541666666666662</v>
      </c>
      <c r="I15" s="1"/>
    </row>
    <row r="16" spans="1:9" x14ac:dyDescent="0.35">
      <c r="A16" s="12">
        <v>3</v>
      </c>
      <c r="B16" s="3" t="s">
        <v>20</v>
      </c>
      <c r="D16" s="1">
        <f>IF(B16="","",IF(D8&lt;3,"",E15+TIME(0,5,0)))</f>
        <v>0.43888888888888883</v>
      </c>
      <c r="E16" s="1">
        <f t="shared" si="0"/>
        <v>0.45972222222222214</v>
      </c>
      <c r="F16" s="1" t="str">
        <f>IF(F8&lt;3,"",G15+TIME(0,5,0))</f>
        <v/>
      </c>
      <c r="I16" s="1"/>
    </row>
    <row r="17" spans="1:9" x14ac:dyDescent="0.35">
      <c r="A17" s="12"/>
      <c r="B17" s="3" t="s">
        <v>20</v>
      </c>
      <c r="D17" s="1">
        <f>D16</f>
        <v>0.43888888888888883</v>
      </c>
      <c r="E17" s="1">
        <f t="shared" si="0"/>
        <v>0.45972222222222214</v>
      </c>
      <c r="F17" s="1" t="str">
        <f>IF(F5&lt;4,"",G16+TIME(0,5,0))</f>
        <v/>
      </c>
      <c r="I17" s="1"/>
    </row>
    <row r="18" spans="1:9" x14ac:dyDescent="0.35">
      <c r="A18" s="12">
        <v>4</v>
      </c>
      <c r="B18" s="3" t="s">
        <v>23</v>
      </c>
      <c r="D18" s="1">
        <f>IF(B18="","",IF(D8&lt;4,"",E17+TIME(0,5,0)))</f>
        <v>0.46319444444444435</v>
      </c>
      <c r="E18" s="1">
        <f t="shared" si="0"/>
        <v>0.4812499999999999</v>
      </c>
      <c r="I18" s="1"/>
    </row>
    <row r="19" spans="1:9" x14ac:dyDescent="0.35">
      <c r="A19" s="12"/>
      <c r="B19" s="3" t="s">
        <v>23</v>
      </c>
      <c r="D19" s="1">
        <f>D18</f>
        <v>0.46319444444444435</v>
      </c>
      <c r="E19" s="1">
        <f t="shared" si="0"/>
        <v>0.4812499999999999</v>
      </c>
      <c r="I19" s="1"/>
    </row>
    <row r="20" spans="1:9" x14ac:dyDescent="0.35">
      <c r="A20" s="15" t="s">
        <v>6</v>
      </c>
      <c r="B20" s="15"/>
      <c r="C20" s="15"/>
      <c r="D20" s="15"/>
      <c r="E20" s="15"/>
      <c r="I20" s="1"/>
    </row>
    <row r="21" spans="1:9" x14ac:dyDescent="0.35">
      <c r="A21" s="12">
        <v>5</v>
      </c>
      <c r="B21" s="3"/>
      <c r="D21" s="1" t="str">
        <f>IF(B21="","",IF(D8&lt;5,"",E19+TIME(0,5,0)))</f>
        <v/>
      </c>
      <c r="E21" s="1" t="str">
        <f>IF(D21="","",IF(B21="E1",D21+TIME(0,22,0),IF(B21="E2",D21+TIME(0,26,0),IF(B21="E3",D21+TIME(0,30,0),IF(B21="L1",D21+TIME(0,32,0),IF(B21="L2",D21+TIME(0,34,0),""))))))</f>
        <v/>
      </c>
      <c r="I21" s="1"/>
    </row>
    <row r="22" spans="1:9" x14ac:dyDescent="0.35">
      <c r="A22" s="12"/>
      <c r="B22" s="3"/>
      <c r="D22" s="1" t="str">
        <f>D21</f>
        <v/>
      </c>
      <c r="E22" s="1" t="str">
        <f t="shared" ref="E22:E26" si="1">IF(D22="","",IF(B22="E1",D22+TIME(0,22,0),IF(B22="E2",D22+TIME(0,26,0),IF(B22="E3",D22+TIME(0,30,0),IF(B22="L1",D22+TIME(0,32,0),IF(B22="L2",D22+TIME(0,34,0),""))))))</f>
        <v/>
      </c>
      <c r="I22" s="1"/>
    </row>
    <row r="23" spans="1:9" x14ac:dyDescent="0.35">
      <c r="A23" s="12">
        <v>6</v>
      </c>
      <c r="B23" s="3"/>
      <c r="D23" s="1" t="str">
        <f>IF(B23="","",IF(D8&lt;6,"",E22+TIME(0,5,0)))</f>
        <v/>
      </c>
      <c r="E23" s="1" t="str">
        <f t="shared" si="1"/>
        <v/>
      </c>
      <c r="I23" s="1"/>
    </row>
    <row r="24" spans="1:9" x14ac:dyDescent="0.35">
      <c r="A24" s="12"/>
      <c r="B24" s="3"/>
      <c r="D24" s="1" t="str">
        <f>D23</f>
        <v/>
      </c>
      <c r="E24" s="1" t="str">
        <f t="shared" si="1"/>
        <v/>
      </c>
    </row>
    <row r="25" spans="1:9" x14ac:dyDescent="0.35">
      <c r="A25" s="12">
        <v>7</v>
      </c>
      <c r="B25" s="3"/>
      <c r="D25" s="1" t="str">
        <f>IF(B25="","",IF(D8&lt;7,"",E24+TIME(0,5,0)))</f>
        <v/>
      </c>
      <c r="E25" s="1" t="str">
        <f t="shared" si="1"/>
        <v/>
      </c>
      <c r="F25" s="1"/>
    </row>
    <row r="26" spans="1:9" x14ac:dyDescent="0.35">
      <c r="A26" s="12"/>
      <c r="B26" s="3"/>
      <c r="D26" s="1" t="str">
        <f>D25</f>
        <v/>
      </c>
      <c r="E26" s="1" t="str">
        <f t="shared" si="1"/>
        <v/>
      </c>
    </row>
    <row r="27" spans="1:9" ht="50.25" customHeight="1" x14ac:dyDescent="0.35">
      <c r="A27" s="27" t="s">
        <v>24</v>
      </c>
      <c r="B27" s="27"/>
      <c r="C27" s="27"/>
      <c r="D27" s="27"/>
      <c r="E27" s="27"/>
    </row>
    <row r="29" spans="1:9" x14ac:dyDescent="0.35">
      <c r="C29" t="s">
        <v>0</v>
      </c>
      <c r="D29">
        <v>5</v>
      </c>
    </row>
    <row r="30" spans="1:9" x14ac:dyDescent="0.35">
      <c r="C30" t="s">
        <v>9</v>
      </c>
      <c r="D30" s="2">
        <v>0.52083333333333337</v>
      </c>
    </row>
    <row r="32" spans="1:9" x14ac:dyDescent="0.35">
      <c r="A32" s="4" t="s">
        <v>4</v>
      </c>
      <c r="B32" s="4" t="s">
        <v>15</v>
      </c>
      <c r="C32" s="4" t="s">
        <v>18</v>
      </c>
      <c r="D32" s="4" t="s">
        <v>2</v>
      </c>
      <c r="E32" s="4" t="s">
        <v>3</v>
      </c>
    </row>
    <row r="33" spans="1:5" x14ac:dyDescent="0.35">
      <c r="A33" s="12">
        <v>1</v>
      </c>
      <c r="B33" s="3" t="s">
        <v>16</v>
      </c>
      <c r="D33" s="1">
        <f>IF(D30="","",D30)</f>
        <v>0.52083333333333337</v>
      </c>
      <c r="E33" s="1">
        <f>IF(D33="","",IF(B33="E1",D33+TIME(0,22,0),IF(B33="E2",D33+TIME(0,26,0),IF(B33="E3",D33+TIME(0,30,0),IF(B33="L1",D33+TIME(0,32,0),IF(B33="L2",D33+TIME(0,34,0),""))))))</f>
        <v>0.53611111111111109</v>
      </c>
    </row>
    <row r="34" spans="1:5" x14ac:dyDescent="0.35">
      <c r="A34" s="12"/>
      <c r="B34" s="3" t="s">
        <v>16</v>
      </c>
      <c r="D34" s="1">
        <f>D33</f>
        <v>0.52083333333333337</v>
      </c>
      <c r="E34" s="1">
        <f t="shared" ref="E34:E40" si="2">IF(D34="","",IF(B34="E1",D34+TIME(0,22,0),IF(B34="E2",D34+TIME(0,26,0),IF(B34="E3",D34+TIME(0,30,0),IF(B34="L1",D34+TIME(0,32,0),IF(B34="L2",D34+TIME(0,34,0),""))))))</f>
        <v>0.53611111111111109</v>
      </c>
    </row>
    <row r="35" spans="1:5" x14ac:dyDescent="0.35">
      <c r="A35" s="12">
        <v>2</v>
      </c>
      <c r="B35" s="3" t="s">
        <v>20</v>
      </c>
      <c r="D35" s="1">
        <f>IF(B35="","",IF(D29&lt;2,"",E34+TIME(0,5,0)))</f>
        <v>0.5395833333333333</v>
      </c>
      <c r="E35" s="1">
        <f t="shared" si="2"/>
        <v>0.56041666666666667</v>
      </c>
    </row>
    <row r="36" spans="1:5" x14ac:dyDescent="0.35">
      <c r="A36" s="12"/>
      <c r="B36" s="3" t="s">
        <v>20</v>
      </c>
      <c r="D36" s="1">
        <f>D35</f>
        <v>0.5395833333333333</v>
      </c>
      <c r="E36" s="1">
        <f t="shared" si="2"/>
        <v>0.56041666666666667</v>
      </c>
    </row>
    <row r="37" spans="1:5" x14ac:dyDescent="0.35">
      <c r="A37" s="12">
        <v>3</v>
      </c>
      <c r="B37" s="3" t="s">
        <v>23</v>
      </c>
      <c r="D37" s="1">
        <f>IF(B37="","",IF(D29&lt;3,"",E36+TIME(0,5,0)))</f>
        <v>0.56388888888888888</v>
      </c>
      <c r="E37" s="1">
        <f t="shared" si="2"/>
        <v>0.58194444444444449</v>
      </c>
    </row>
    <row r="38" spans="1:5" x14ac:dyDescent="0.35">
      <c r="A38" s="12"/>
      <c r="B38" s="3" t="s">
        <v>23</v>
      </c>
      <c r="D38" s="1">
        <f>D37</f>
        <v>0.56388888888888888</v>
      </c>
      <c r="E38" s="1">
        <f t="shared" si="2"/>
        <v>0.58194444444444449</v>
      </c>
    </row>
    <row r="39" spans="1:5" x14ac:dyDescent="0.35">
      <c r="A39" s="12">
        <v>4</v>
      </c>
      <c r="B39" s="3" t="s">
        <v>21</v>
      </c>
      <c r="D39" s="1">
        <f>IF(B39="","",IF(D29&lt;4,"",E38+TIME(0,5,0)))</f>
        <v>0.5854166666666667</v>
      </c>
      <c r="E39" s="1">
        <f t="shared" si="2"/>
        <v>0.60763888888888895</v>
      </c>
    </row>
    <row r="40" spans="1:5" x14ac:dyDescent="0.35">
      <c r="A40" s="12"/>
      <c r="B40" s="3" t="s">
        <v>21</v>
      </c>
      <c r="D40" s="1">
        <f>D39</f>
        <v>0.5854166666666667</v>
      </c>
      <c r="E40" s="1">
        <f t="shared" si="2"/>
        <v>0.60763888888888895</v>
      </c>
    </row>
    <row r="41" spans="1:5" x14ac:dyDescent="0.35">
      <c r="A41" s="15" t="s">
        <v>6</v>
      </c>
      <c r="B41" s="15"/>
      <c r="C41" s="15"/>
      <c r="D41" s="15"/>
      <c r="E41" s="15"/>
    </row>
    <row r="42" spans="1:5" x14ac:dyDescent="0.35">
      <c r="A42" s="12">
        <v>5</v>
      </c>
      <c r="B42" s="3" t="s">
        <v>21</v>
      </c>
      <c r="D42" s="1">
        <f>IF(B42="","",IF(D29&lt;5,"",E40+TIME(0,5,0)))</f>
        <v>0.61111111111111116</v>
      </c>
      <c r="E42" s="1">
        <f>IF(D42="","",IF(B42="E1",D42+TIME(0,22,0),IF(B42="E2",D42+TIME(0,26,0),IF(B42="E3",D42+TIME(0,30,0),IF(B42="L1",D42+TIME(0,32,0),IF(B42="L2",D42+TIME(0,34,0),""))))))</f>
        <v>0.63333333333333341</v>
      </c>
    </row>
    <row r="43" spans="1:5" x14ac:dyDescent="0.35">
      <c r="A43" s="12"/>
      <c r="B43" s="3" t="s">
        <v>21</v>
      </c>
      <c r="D43" s="1">
        <f>D42</f>
        <v>0.61111111111111116</v>
      </c>
      <c r="E43" s="1">
        <f t="shared" ref="E43:E47" si="3">IF(D43="","",IF(B43="E1",D43+TIME(0,22,0),IF(B43="E2",D43+TIME(0,26,0),IF(B43="E3",D43+TIME(0,30,0),IF(B43="L1",D43+TIME(0,32,0),IF(B43="L2",D43+TIME(0,34,0),""))))))</f>
        <v>0.63333333333333341</v>
      </c>
    </row>
    <row r="44" spans="1:5" x14ac:dyDescent="0.35">
      <c r="A44" s="12">
        <v>6</v>
      </c>
      <c r="B44" s="3"/>
      <c r="D44" s="1" t="str">
        <f>IF(B44="","",IF(D29&lt;6,"",E43+TIME(0,5,0)))</f>
        <v/>
      </c>
      <c r="E44" s="1" t="str">
        <f t="shared" si="3"/>
        <v/>
      </c>
    </row>
    <row r="45" spans="1:5" x14ac:dyDescent="0.35">
      <c r="A45" s="12"/>
      <c r="B45" s="3"/>
      <c r="D45" s="1" t="str">
        <f>D44</f>
        <v/>
      </c>
      <c r="E45" s="1" t="str">
        <f t="shared" si="3"/>
        <v/>
      </c>
    </row>
    <row r="46" spans="1:5" x14ac:dyDescent="0.35">
      <c r="A46" s="12">
        <v>7</v>
      </c>
      <c r="B46" s="3"/>
      <c r="D46" s="1" t="str">
        <f>IF(B46="","",IF(D29&lt;7,"",E45+TIME(0,5,0)))</f>
        <v/>
      </c>
      <c r="E46" s="1" t="str">
        <f t="shared" si="3"/>
        <v/>
      </c>
    </row>
    <row r="47" spans="1:5" x14ac:dyDescent="0.35">
      <c r="A47" s="12"/>
      <c r="B47" s="3"/>
      <c r="D47" s="1" t="str">
        <f>D46</f>
        <v/>
      </c>
      <c r="E47" s="1" t="str">
        <f t="shared" si="3"/>
        <v/>
      </c>
    </row>
  </sheetData>
  <mergeCells count="20">
    <mergeCell ref="A18:A19"/>
    <mergeCell ref="A46:A47"/>
    <mergeCell ref="A35:A36"/>
    <mergeCell ref="A37:A38"/>
    <mergeCell ref="A39:A40"/>
    <mergeCell ref="A41:E41"/>
    <mergeCell ref="A42:A43"/>
    <mergeCell ref="A44:A45"/>
    <mergeCell ref="A27:E27"/>
    <mergeCell ref="A33:A34"/>
    <mergeCell ref="A20:E20"/>
    <mergeCell ref="A21:A22"/>
    <mergeCell ref="A23:A24"/>
    <mergeCell ref="A25:A26"/>
    <mergeCell ref="C2:E3"/>
    <mergeCell ref="C4:E4"/>
    <mergeCell ref="A12:A13"/>
    <mergeCell ref="A14:A15"/>
    <mergeCell ref="A16:A17"/>
    <mergeCell ref="A6:E6"/>
  </mergeCells>
  <dataValidations disablePrompts="1" count="2">
    <dataValidation type="list" allowBlank="1" showInputMessage="1" showErrorMessage="1" sqref="B7:B19 B1:B5 B21:B26 B28:B40 B42:B1048576" xr:uid="{00000000-0002-0000-0700-000000000000}">
      <formula1>"E1, E2, E3, L1, L2"</formula1>
    </dataValidation>
    <dataValidation type="list" allowBlank="1" showInputMessage="1" showErrorMessage="1" sqref="D8 D29" xr:uid="{00000000-0002-0000-0700-000001000000}">
      <formula1>"Select, 1, 2, 3, 4, 5, 6, 7, 8, 9,10"</formula1>
    </dataValidation>
  </dataValidations>
  <pageMargins left="0.7" right="0.7" top="0.75" bottom="0.75" header="0.3" footer="0.3"/>
  <pageSetup paperSize="9" scale="84" orientation="portrait" r:id="rId1"/>
  <headerFooter>
    <oddFooter>&amp;L&amp;8ESB-FRM-C51 ESOL Skills for Life Timetable
Issued by: Anna Domaszek, Quality Assurance Manager
Authorised by: Ben Jackson, Senior Manager, Educational Delivery&amp;R&amp;8Issued: 7th  April 2022 
Version : 1</oddFooter>
  </headerFooter>
  <ignoredErrors>
    <ignoredError sqref="A14:E15 A35:F36 A44:F47 A42 C42:F42 A43 C43:F43 A20:E26 A16 C16:E16 A17 C17:E17 A18 C18:E18 A19 C19:E19 A41:F41 A37 C37:F37 A38 C38:F38 A39 C39:F39 A40 C40: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 page</vt:lpstr>
      <vt:lpstr>Entry 1</vt:lpstr>
      <vt:lpstr>Entry 2</vt:lpstr>
      <vt:lpstr>Entry 3</vt:lpstr>
      <vt:lpstr>Level 1</vt:lpstr>
      <vt:lpstr>Level 2</vt:lpstr>
      <vt:lpstr>Mixed levels - 1 Start Time</vt:lpstr>
      <vt:lpstr>Mixed levels - 2 Start Times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Jackson</dc:creator>
  <cp:lastModifiedBy>Ben Jackson</cp:lastModifiedBy>
  <cp:lastPrinted>2022-04-07T14:14:40Z</cp:lastPrinted>
  <dcterms:created xsi:type="dcterms:W3CDTF">2022-02-03T10:04:19Z</dcterms:created>
  <dcterms:modified xsi:type="dcterms:W3CDTF">2024-09-19T08:39:41Z</dcterms:modified>
</cp:coreProperties>
</file>